
<file path=[Content_Types].xml><?xml version="1.0" encoding="utf-8"?>
<Types xmlns="http://schemas.openxmlformats.org/package/2006/content-types">
  <Override PartName="/_rels/.rels" ContentType="application/vnd.openxmlformats-package.relationships+xml"/>
  <Override PartName="/docProps/custom.xml" ContentType="application/vnd.openxmlformats-officedocument.custom-properties+xml"/>
  <Override PartName="/docProps/app.xml" ContentType="application/vnd.openxmlformats-officedocument.extended-properties+xml"/>
  <Override PartName="/docProps/core.xml" ContentType="application/vnd.openxmlformats-package.core-properties+xml"/>
  <Override PartName="/xl/_rels/workbook.xml.rels" ContentType="application/vnd.openxmlformats-package.relationships+xml"/>
  <Override PartName="/xl/comments5.xml" ContentType="application/vnd.openxmlformats-officedocument.spreadsheetml.comments+xml"/>
  <Override PartName="/xl/sharedStrings.xml" ContentType="application/vnd.openxmlformats-officedocument.spreadsheetml.sharedStrings+xml"/>
  <Override PartName="/xl/worksheets/sheet6.xml" ContentType="application/vnd.openxmlformats-officedocument.spreadsheetml.worksheet+xml"/>
  <Override PartName="/xl/worksheets/sheet5.xml" ContentType="application/vnd.openxmlformats-officedocument.spreadsheetml.worksheet+xml"/>
  <Override PartName="/xl/worksheets/sheet4.xml" ContentType="application/vnd.openxmlformats-officedocument.spreadsheetml.worksheet+xml"/>
  <Override PartName="/xl/worksheets/_rels/sheet5.xml.rels" ContentType="application/vnd.openxmlformats-package.relationships+xml"/>
  <Override PartName="/xl/worksheets/_rels/sheet4.xml.rels" ContentType="application/vnd.openxmlformats-package.relationships+xml"/>
  <Override PartName="/xl/worksheets/_rels/sheet3.xml.rels" ContentType="application/vnd.openxmlformats-package.relationships+xml"/>
  <Override PartName="/xl/worksheets/_rels/sheet2.xml.rels" ContentType="application/vnd.openxmlformats-package.relationships+xml"/>
  <Override PartName="/xl/worksheets/_rels/sheet1.xml.rels" ContentType="application/vnd.openxmlformats-package.relationships+xml"/>
  <Override PartName="/xl/worksheets/sheet3.xml" ContentType="application/vnd.openxmlformats-officedocument.spreadsheetml.worksheet+xml"/>
  <Override PartName="/xl/worksheets/sheet2.xml" ContentType="application/vnd.openxmlformats-officedocument.spreadsheetml.worksheet+xml"/>
  <Override PartName="/xl/worksheets/sheet1.xml" ContentType="application/vnd.openxmlformats-officedocument.spreadsheetml.worksheet+xml"/>
  <Override PartName="/xl/styles.xml" ContentType="application/vnd.openxmlformats-officedocument.spreadsheetml.styles+xml"/>
  <Override PartName="/xl/drawings/vmlDrawing1.vml" ContentType="application/vnd.openxmlformats-officedocument.vmlDrawing"/>
  <Override PartName="/xl/drawings/drawing4.xml" ContentType="application/vnd.openxmlformats-officedocument.drawing+xml"/>
  <Override PartName="/xl/drawings/drawing3.xml" ContentType="application/vnd.openxmlformats-officedocument.drawing+xml"/>
  <Override PartName="/xl/drawings/drawing2.xml" ContentType="application/vnd.openxmlformats-officedocument.drawing+xml"/>
  <Override PartName="/xl/drawings/drawing1.xml" ContentType="application/vnd.openxmlformats-officedocument.drawing+xml"/>
  <Override PartName="/xl/workbook.xml" ContentType="application/vnd.openxmlformats-officedocument.spreadsheetml.sheet.main+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officedocument/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Compatibility="false"/>
  <workbookProtection/>
  <bookViews>
    <workbookView showHorizontalScroll="true" showVerticalScroll="true" showSheetTabs="true" xWindow="0" yWindow="0" windowWidth="16384" windowHeight="8192" tabRatio="600" firstSheet="0" activeTab="0"/>
  </bookViews>
  <sheets>
    <sheet name="calendarA" sheetId="1" state="visible" r:id="rId2"/>
    <sheet name="calendarB" sheetId="2" state="visible" r:id="rId3"/>
    <sheet name="calendarC" sheetId="3" state="visible" r:id="rId4"/>
    <sheet name="calendarD" sheetId="4" state="visible" r:id="rId5"/>
    <sheet name="entry" sheetId="5" state="visible" r:id="rId6"/>
    <sheet name="readme" sheetId="6" state="visible" r:id="rId7"/>
  </sheets>
  <definedNames>
    <definedName function="false" hidden="false" localSheetId="0" name="_xlnm.Print_Area" vbProcedure="false">calendarA!$B$1:$O$456</definedName>
    <definedName function="false" hidden="false" localSheetId="1" name="_xlnm.Print_Area" vbProcedure="false">calendarB!$B$1:$P$444</definedName>
    <definedName function="false" hidden="false" localSheetId="2" name="_xlnm.Print_Area" vbProcedure="false">calendarC!$B$1:$P$444</definedName>
    <definedName function="false" hidden="false" localSheetId="3" name="_xlnm.Print_Area" vbProcedure="false">calendarD!$B$1:$O$444</definedName>
    <definedName function="false" hidden="false" localSheetId="5" name="_xlnm.Print_Area" vbProcedure="false">readme!$A$1:$C$103</definedName>
  </definedNames>
  <calcPr iterateCount="100" refMode="A1" iterate="false" iterateDelta="0.001"/>
  <extLst>
    <ext xmlns:loext="http://schemas.libreoffice.org/" uri="{7626C862-2A13-11E5-B345-FEFF819CDC9F}">
      <loext:extCalcPr stringRefSyntax="CalcA1ExcelA1"/>
    </ext>
  </extLst>
</workbook>
</file>

<file path=xl/comments5.xml><?xml version="1.0" encoding="utf-8"?>
<comments xmlns="http://schemas.openxmlformats.org/spreadsheetml/2006/main" xmlns:mc="http://schemas.openxmlformats.org/markup-compatibility/2006" xmlns:xdr="http://schemas.openxmlformats.org/drawingml/2006/spreadsheetDrawing" xmlns:v2="http://schemas.openxmlformats.org/spreadsheetml/2006/main/v2" mc:Ignorable="v2">
  <authors>
    <author/>
  </authors>
  <commentList>
    <comment ref="C23" authorId="0">
      <text>
        <r>
          <rPr>
            <sz val="10"/>
            <rFont val="Arial"/>
            <family val="2"/>
          </rPr>
          <t xml:space="preserve">This date will be different, depending on your location</t>
        </r>
      </text>
      <mc:AlternateContent>
        <mc:Choice Requires="v2">
          <commentPr autoFill="true" autoScale="false" colHidden="false" locked="false" rowHidden="false" textHAlign="justify" textVAlign="top">
            <anchor moveWithCells="false" sizeWithCells="false">
              <xdr:from>
                <xdr:col>3</xdr:col>
                <xdr:colOff>21</xdr:colOff>
                <xdr:row>18</xdr:row>
                <xdr:rowOff>16</xdr:rowOff>
              </xdr:from>
              <xdr:to>
                <xdr:col>4</xdr:col>
                <xdr:colOff>45</xdr:colOff>
                <xdr:row>22</xdr:row>
                <xdr:rowOff>7</xdr:rowOff>
              </xdr:to>
            </anchor>
          </commentPr>
        </mc:Choice>
        <mc:Fallback/>
      </mc:AlternateContent>
    </comment>
    <comment ref="E8" authorId="0">
      <text>
        <r>
          <rPr>
            <sz val="10"/>
            <rFont val="Arial"/>
            <family val="2"/>
          </rPr>
          <t xml:space="preserve">1/3</t>
        </r>
        <r>
          <rPr>
            <vertAlign val="superscript"/>
            <sz val="10"/>
            <rFont val="Arial"/>
            <family val="2"/>
          </rPr>
          <t xml:space="preserve">rd</t>
        </r>
        <r>
          <rPr>
            <sz val="10"/>
            <rFont val="Arial"/>
            <family val="2"/>
          </rPr>
          <t xml:space="preserve"> Mon</t>
        </r>
      </text>
      <mc:AlternateContent>
        <mc:Choice Requires="v2">
          <commentPr autoFill="true" autoScale="false" colHidden="false" locked="false" rowHidden="false" textHAlign="justify" textVAlign="top">
            <anchor moveWithCells="false" sizeWithCells="false">
              <xdr:from>
                <xdr:col>5</xdr:col>
                <xdr:colOff>20</xdr:colOff>
                <xdr:row>3</xdr:row>
                <xdr:rowOff>17</xdr:rowOff>
              </xdr:from>
              <xdr:to>
                <xdr:col>6</xdr:col>
                <xdr:colOff>62</xdr:colOff>
                <xdr:row>5</xdr:row>
                <xdr:rowOff>8</xdr:rowOff>
              </xdr:to>
            </anchor>
          </commentPr>
        </mc:Choice>
        <mc:Fallback/>
      </mc:AlternateContent>
    </comment>
    <comment ref="E12" authorId="0">
      <text>
        <r>
          <rPr>
            <sz val="10"/>
            <rFont val="Arial"/>
            <family val="2"/>
          </rPr>
          <t xml:space="preserve">2/3</t>
        </r>
        <r>
          <rPr>
            <vertAlign val="superscript"/>
            <sz val="10"/>
            <rFont val="Arial"/>
            <family val="2"/>
          </rPr>
          <t xml:space="preserve">rd</t>
        </r>
        <r>
          <rPr>
            <sz val="10"/>
            <rFont val="Arial"/>
            <family val="2"/>
          </rPr>
          <t xml:space="preserve"> Mon</t>
        </r>
      </text>
      <mc:AlternateContent>
        <mc:Choice Requires="v2">
          <commentPr autoFill="true" autoScale="false" colHidden="false" locked="false" rowHidden="false" textHAlign="justify" textVAlign="top">
            <anchor moveWithCells="false" sizeWithCells="false">
              <xdr:from>
                <xdr:col>5</xdr:col>
                <xdr:colOff>20</xdr:colOff>
                <xdr:row>7</xdr:row>
                <xdr:rowOff>17</xdr:rowOff>
              </xdr:from>
              <xdr:to>
                <xdr:col>6</xdr:col>
                <xdr:colOff>62</xdr:colOff>
                <xdr:row>9</xdr:row>
                <xdr:rowOff>4</xdr:rowOff>
              </xdr:to>
            </anchor>
          </commentPr>
        </mc:Choice>
        <mc:Fallback/>
      </mc:AlternateContent>
    </comment>
    <comment ref="E16" authorId="0">
      <text>
        <r>
          <rPr>
            <sz val="10"/>
            <rFont val="Arial"/>
            <family val="2"/>
          </rPr>
          <t xml:space="preserve">4/3</t>
        </r>
        <r>
          <rPr>
            <vertAlign val="superscript"/>
            <sz val="10"/>
            <rFont val="Arial"/>
            <family val="2"/>
          </rPr>
          <t xml:space="preserve">rd</t>
        </r>
        <r>
          <rPr>
            <sz val="10"/>
            <rFont val="Arial"/>
            <family val="2"/>
          </rPr>
          <t xml:space="preserve"> Mon</t>
        </r>
      </text>
      <mc:AlternateContent>
        <mc:Choice Requires="v2">
          <commentPr autoFill="true" autoScale="false" colHidden="false" locked="false" rowHidden="false" textHAlign="justify" textVAlign="top">
            <anchor moveWithCells="false" sizeWithCells="false">
              <xdr:from>
                <xdr:col>5</xdr:col>
                <xdr:colOff>20</xdr:colOff>
                <xdr:row>11</xdr:row>
                <xdr:rowOff>17</xdr:rowOff>
              </xdr:from>
              <xdr:to>
                <xdr:col>6</xdr:col>
                <xdr:colOff>62</xdr:colOff>
                <xdr:row>13</xdr:row>
                <xdr:rowOff>4</xdr:rowOff>
              </xdr:to>
            </anchor>
          </commentPr>
        </mc:Choice>
        <mc:Fallback/>
      </mc:AlternateContent>
    </comment>
    <comment ref="E23" authorId="0">
      <text>
        <r>
          <rPr>
            <sz val="10"/>
            <rFont val="Arial"/>
            <family val="2"/>
          </rPr>
          <t xml:space="preserve">5/2</t>
        </r>
        <r>
          <rPr>
            <vertAlign val="superscript"/>
            <sz val="10"/>
            <rFont val="Arial"/>
            <family val="2"/>
          </rPr>
          <t xml:space="preserve">nd</t>
        </r>
        <r>
          <rPr>
            <sz val="10"/>
            <rFont val="Arial"/>
            <family val="2"/>
          </rPr>
          <t xml:space="preserve"> Sun</t>
        </r>
      </text>
      <mc:AlternateContent>
        <mc:Choice Requires="v2">
          <commentPr autoFill="true" autoScale="false" colHidden="false" locked="false" rowHidden="false" textHAlign="justify" textVAlign="top">
            <anchor moveWithCells="false" sizeWithCells="false">
              <xdr:from>
                <xdr:col>5</xdr:col>
                <xdr:colOff>20</xdr:colOff>
                <xdr:row>18</xdr:row>
                <xdr:rowOff>16</xdr:rowOff>
              </xdr:from>
              <xdr:to>
                <xdr:col>6</xdr:col>
                <xdr:colOff>62</xdr:colOff>
                <xdr:row>20</xdr:row>
                <xdr:rowOff>3</xdr:rowOff>
              </xdr:to>
            </anchor>
          </commentPr>
        </mc:Choice>
        <mc:Fallback/>
      </mc:AlternateContent>
    </comment>
    <comment ref="E26" authorId="0">
      <text>
        <r>
          <rPr>
            <sz val="10"/>
            <rFont val="Arial"/>
            <family val="2"/>
          </rPr>
          <t xml:space="preserve">6/3</t>
        </r>
        <r>
          <rPr>
            <vertAlign val="superscript"/>
            <sz val="10"/>
            <rFont val="Arial"/>
            <family val="2"/>
          </rPr>
          <t xml:space="preserve">rd</t>
        </r>
        <r>
          <rPr>
            <sz val="10"/>
            <rFont val="Arial"/>
            <family val="2"/>
          </rPr>
          <t xml:space="preserve"> Sun</t>
        </r>
      </text>
      <mc:AlternateContent>
        <mc:Choice Requires="v2">
          <commentPr autoFill="true" autoScale="false" colHidden="false" locked="false" rowHidden="false" textHAlign="justify" textVAlign="top">
            <anchor moveWithCells="false" sizeWithCells="false">
              <xdr:from>
                <xdr:col>5</xdr:col>
                <xdr:colOff>20</xdr:colOff>
                <xdr:row>21</xdr:row>
                <xdr:rowOff>15</xdr:rowOff>
              </xdr:from>
              <xdr:to>
                <xdr:col>6</xdr:col>
                <xdr:colOff>62</xdr:colOff>
                <xdr:row>23</xdr:row>
                <xdr:rowOff>2</xdr:rowOff>
              </xdr:to>
            </anchor>
          </commentPr>
        </mc:Choice>
        <mc:Fallback/>
      </mc:AlternateContent>
    </comment>
    <comment ref="E29" authorId="0">
      <text>
        <r>
          <rPr>
            <sz val="10"/>
            <rFont val="Arial"/>
            <family val="2"/>
          </rPr>
          <t xml:space="preserve">8/1</t>
        </r>
        <r>
          <rPr>
            <vertAlign val="superscript"/>
            <sz val="10"/>
            <rFont val="Arial"/>
            <family val="2"/>
          </rPr>
          <t xml:space="preserve">st</t>
        </r>
        <r>
          <rPr>
            <sz val="10"/>
            <rFont val="Arial"/>
            <family val="2"/>
          </rPr>
          <t xml:space="preserve"> Sun</t>
        </r>
      </text>
      <mc:AlternateContent>
        <mc:Choice Requires="v2">
          <commentPr autoFill="true" autoScale="false" colHidden="false" locked="false" rowHidden="false" textHAlign="justify" textVAlign="top">
            <anchor moveWithCells="false" sizeWithCells="false">
              <xdr:from>
                <xdr:col>5</xdr:col>
                <xdr:colOff>20</xdr:colOff>
                <xdr:row>24</xdr:row>
                <xdr:rowOff>15</xdr:rowOff>
              </xdr:from>
              <xdr:to>
                <xdr:col>6</xdr:col>
                <xdr:colOff>62</xdr:colOff>
                <xdr:row>26</xdr:row>
                <xdr:rowOff>2</xdr:rowOff>
              </xdr:to>
            </anchor>
          </commentPr>
        </mc:Choice>
        <mc:Fallback/>
      </mc:AlternateContent>
    </comment>
    <comment ref="E30" authorId="0">
      <text>
        <r>
          <rPr>
            <sz val="10"/>
            <rFont val="Arial"/>
            <family val="2"/>
          </rPr>
          <t xml:space="preserve">9/1</t>
        </r>
        <r>
          <rPr>
            <vertAlign val="superscript"/>
            <sz val="10"/>
            <rFont val="Arial"/>
            <family val="2"/>
          </rPr>
          <t xml:space="preserve">st</t>
        </r>
        <r>
          <rPr>
            <sz val="10"/>
            <rFont val="Arial"/>
            <family val="2"/>
          </rPr>
          <t xml:space="preserve"> Mon</t>
        </r>
      </text>
      <mc:AlternateContent>
        <mc:Choice Requires="v2">
          <commentPr autoFill="true" autoScale="false" colHidden="false" locked="false" rowHidden="false" textHAlign="justify" textVAlign="top">
            <anchor moveWithCells="false" sizeWithCells="false">
              <xdr:from>
                <xdr:col>5</xdr:col>
                <xdr:colOff>20</xdr:colOff>
                <xdr:row>25</xdr:row>
                <xdr:rowOff>15</xdr:rowOff>
              </xdr:from>
              <xdr:to>
                <xdr:col>6</xdr:col>
                <xdr:colOff>62</xdr:colOff>
                <xdr:row>27</xdr:row>
                <xdr:rowOff>2</xdr:rowOff>
              </xdr:to>
            </anchor>
          </commentPr>
        </mc:Choice>
        <mc:Fallback/>
      </mc:AlternateContent>
    </comment>
    <comment ref="E31" authorId="0">
      <text>
        <r>
          <rPr>
            <sz val="10"/>
            <rFont val="Arial"/>
            <family val="2"/>
          </rPr>
          <t xml:space="preserve">day after LD</t>
        </r>
      </text>
      <mc:AlternateContent>
        <mc:Choice Requires="v2">
          <commentPr autoFill="true" autoScale="false" colHidden="false" locked="false" rowHidden="false" textHAlign="justify" textVAlign="top">
            <anchor moveWithCells="false" sizeWithCells="false">
              <xdr:from>
                <xdr:col>5</xdr:col>
                <xdr:colOff>20</xdr:colOff>
                <xdr:row>26</xdr:row>
                <xdr:rowOff>14</xdr:rowOff>
              </xdr:from>
              <xdr:to>
                <xdr:col>6</xdr:col>
                <xdr:colOff>62</xdr:colOff>
                <xdr:row>28</xdr:row>
                <xdr:rowOff>1</xdr:rowOff>
              </xdr:to>
            </anchor>
          </commentPr>
        </mc:Choice>
        <mc:Fallback/>
      </mc:AlternateContent>
    </comment>
    <comment ref="E38" authorId="0">
      <text>
        <r>
          <rPr>
            <sz val="10"/>
            <rFont val="Arial"/>
            <family val="2"/>
          </rPr>
          <t xml:space="preserve">10/2</t>
        </r>
        <r>
          <rPr>
            <vertAlign val="superscript"/>
            <sz val="10"/>
            <rFont val="Arial"/>
            <family val="2"/>
          </rPr>
          <t xml:space="preserve">nd</t>
        </r>
        <r>
          <rPr>
            <sz val="10"/>
            <rFont val="Arial"/>
            <family val="2"/>
          </rPr>
          <t xml:space="preserve"> Sun</t>
        </r>
      </text>
      <mc:AlternateContent>
        <mc:Choice Requires="v2">
          <commentPr autoFill="true" autoScale="false" colHidden="false" locked="false" rowHidden="false" textHAlign="justify" textVAlign="top">
            <anchor moveWithCells="false" sizeWithCells="false">
              <xdr:from>
                <xdr:col>5</xdr:col>
                <xdr:colOff>20</xdr:colOff>
                <xdr:row>33</xdr:row>
                <xdr:rowOff>14</xdr:rowOff>
              </xdr:from>
              <xdr:to>
                <xdr:col>6</xdr:col>
                <xdr:colOff>62</xdr:colOff>
                <xdr:row>35</xdr:row>
                <xdr:rowOff>0</xdr:rowOff>
              </xdr:to>
            </anchor>
          </commentPr>
        </mc:Choice>
        <mc:Fallback/>
      </mc:AlternateContent>
    </comment>
    <comment ref="E39" authorId="0">
      <text>
        <r>
          <rPr>
            <sz val="10"/>
            <rFont val="Arial"/>
            <family val="2"/>
          </rPr>
          <t xml:space="preserve">10/2</t>
        </r>
        <r>
          <rPr>
            <vertAlign val="superscript"/>
            <sz val="10"/>
            <rFont val="Arial"/>
            <family val="2"/>
          </rPr>
          <t xml:space="preserve">nd</t>
        </r>
        <r>
          <rPr>
            <sz val="10"/>
            <rFont val="Arial"/>
            <family val="2"/>
          </rPr>
          <t xml:space="preserve"> Mon</t>
        </r>
      </text>
      <mc:AlternateContent>
        <mc:Choice Requires="v2">
          <commentPr autoFill="true" autoScale="false" colHidden="false" locked="false" rowHidden="false" textHAlign="justify" textVAlign="top">
            <anchor moveWithCells="false" sizeWithCells="false">
              <xdr:from>
                <xdr:col>5</xdr:col>
                <xdr:colOff>20</xdr:colOff>
                <xdr:row>34</xdr:row>
                <xdr:rowOff>13</xdr:rowOff>
              </xdr:from>
              <xdr:to>
                <xdr:col>6</xdr:col>
                <xdr:colOff>62</xdr:colOff>
                <xdr:row>36</xdr:row>
                <xdr:rowOff>0</xdr:rowOff>
              </xdr:to>
            </anchor>
          </commentPr>
        </mc:Choice>
        <mc:Fallback/>
      </mc:AlternateContent>
    </comment>
    <comment ref="E40" authorId="0">
      <text>
        <r>
          <rPr>
            <sz val="10"/>
            <rFont val="Arial"/>
            <family val="2"/>
          </rPr>
          <t xml:space="preserve">10/3</t>
        </r>
        <r>
          <rPr>
            <vertAlign val="superscript"/>
            <sz val="10"/>
            <rFont val="Arial"/>
            <family val="2"/>
          </rPr>
          <t xml:space="preserve">rd</t>
        </r>
        <r>
          <rPr>
            <sz val="10"/>
            <rFont val="Arial"/>
            <family val="2"/>
          </rPr>
          <t xml:space="preserve"> Mon</t>
        </r>
      </text>
      <mc:AlternateContent>
        <mc:Choice Requires="v2">
          <commentPr autoFill="true" autoScale="false" colHidden="false" locked="false" rowHidden="false" textHAlign="justify" textVAlign="top">
            <anchor moveWithCells="false" sizeWithCells="false">
              <xdr:from>
                <xdr:col>5</xdr:col>
                <xdr:colOff>20</xdr:colOff>
                <xdr:row>35</xdr:row>
                <xdr:rowOff>13</xdr:rowOff>
              </xdr:from>
              <xdr:to>
                <xdr:col>6</xdr:col>
                <xdr:colOff>62</xdr:colOff>
                <xdr:row>37</xdr:row>
                <xdr:rowOff>0</xdr:rowOff>
              </xdr:to>
            </anchor>
          </commentPr>
        </mc:Choice>
        <mc:Fallback/>
      </mc:AlternateContent>
    </comment>
    <comment ref="E41" authorId="0">
      <text>
        <r>
          <rPr>
            <sz val="10"/>
            <rFont val="Arial"/>
            <family val="2"/>
          </rPr>
          <t xml:space="preserve">11/tues after 1</t>
        </r>
        <r>
          <rPr>
            <vertAlign val="superscript"/>
            <sz val="10"/>
            <rFont val="Arial"/>
            <family val="2"/>
          </rPr>
          <t xml:space="preserve">st</t>
        </r>
        <r>
          <rPr>
            <sz val="10"/>
            <rFont val="Arial"/>
            <family val="2"/>
          </rPr>
          <t xml:space="preserve"> mon</t>
        </r>
      </text>
      <mc:AlternateContent>
        <mc:Choice Requires="v2">
          <commentPr autoFill="true" autoScale="false" colHidden="false" locked="false" rowHidden="false" textHAlign="justify" textVAlign="top">
            <anchor moveWithCells="false" sizeWithCells="false">
              <xdr:from>
                <xdr:col>5</xdr:col>
                <xdr:colOff>20</xdr:colOff>
                <xdr:row>36</xdr:row>
                <xdr:rowOff>13</xdr:rowOff>
              </xdr:from>
              <xdr:to>
                <xdr:col>6</xdr:col>
                <xdr:colOff>62</xdr:colOff>
                <xdr:row>38</xdr:row>
                <xdr:rowOff>12</xdr:rowOff>
              </xdr:to>
            </anchor>
          </commentPr>
        </mc:Choice>
        <mc:Fallback/>
      </mc:AlternateContent>
    </comment>
    <comment ref="E43" authorId="0">
      <text>
        <r>
          <rPr>
            <sz val="10"/>
            <rFont val="Arial"/>
            <family val="2"/>
          </rPr>
          <t xml:space="preserve">11/4</t>
        </r>
        <r>
          <rPr>
            <vertAlign val="superscript"/>
            <sz val="10"/>
            <rFont val="Arial"/>
            <family val="2"/>
          </rPr>
          <t xml:space="preserve">th</t>
        </r>
        <r>
          <rPr>
            <sz val="10"/>
            <rFont val="Arial"/>
            <family val="2"/>
          </rPr>
          <t xml:space="preserve"> Th</t>
        </r>
      </text>
      <mc:AlternateContent>
        <mc:Choice Requires="v2">
          <commentPr autoFill="true" autoScale="false" colHidden="false" locked="false" rowHidden="false" textHAlign="justify" textVAlign="top">
            <anchor moveWithCells="false" sizeWithCells="false">
              <xdr:from>
                <xdr:col>5</xdr:col>
                <xdr:colOff>20</xdr:colOff>
                <xdr:row>38</xdr:row>
                <xdr:rowOff>12</xdr:rowOff>
              </xdr:from>
              <xdr:to>
                <xdr:col>6</xdr:col>
                <xdr:colOff>62</xdr:colOff>
                <xdr:row>39</xdr:row>
                <xdr:rowOff>18</xdr:rowOff>
              </xdr:to>
            </anchor>
          </commentPr>
        </mc:Choice>
        <mc:Fallback/>
      </mc:AlternateContent>
    </comment>
    <comment ref="E44" authorId="0">
      <text>
        <r>
          <rPr>
            <sz val="10"/>
            <rFont val="Arial"/>
            <family val="2"/>
          </rPr>
          <t xml:space="preserve">day after TG</t>
        </r>
      </text>
      <mc:AlternateContent>
        <mc:Choice Requires="v2">
          <commentPr autoFill="true" autoScale="false" colHidden="false" locked="false" rowHidden="false" textHAlign="justify" textVAlign="top">
            <anchor moveWithCells="false" sizeWithCells="false">
              <xdr:from>
                <xdr:col>5</xdr:col>
                <xdr:colOff>20</xdr:colOff>
                <xdr:row>39</xdr:row>
                <xdr:rowOff>12</xdr:rowOff>
              </xdr:from>
              <xdr:to>
                <xdr:col>6</xdr:col>
                <xdr:colOff>62</xdr:colOff>
                <xdr:row>40</xdr:row>
                <xdr:rowOff>18</xdr:rowOff>
              </xdr:to>
            </anchor>
          </commentPr>
        </mc:Choice>
        <mc:Fallback/>
      </mc:AlternateContent>
    </comment>
  </commentList>
</comments>
</file>

<file path=xl/sharedStrings.xml><?xml version="1.0" encoding="utf-8"?>
<sst xmlns="http://schemas.openxmlformats.org/spreadsheetml/2006/main" count="278" uniqueCount="220">
  <si>
    <t xml:space="preserve">Formulas in CalendarA sheet.</t>
  </si>
  <si>
    <t xml:space="preserve">Cell A1.</t>
  </si>
  <si>
    <t xml:space="preserve">Defines the month to be displayed</t>
  </si>
  <si>
    <t xml:space="preserve">First day number cell in the first week.</t>
  </si>
  <si>
    <t xml:space="preserve">Controls day of the month numbering.</t>
  </si>
  <si>
    <t xml:space="preserve">Controlled by A1.</t>
  </si>
  <si>
    <r>
      <rPr>
        <sz val="10"/>
        <rFont val="Arial"/>
        <family val="2"/>
      </rPr>
      <t xml:space="preserve">First line of every day of the month. Reserved for events occurring on the </t>
    </r>
    <r>
      <rPr>
        <b val="true"/>
        <sz val="10"/>
        <rFont val="Arial"/>
        <family val="2"/>
      </rPr>
      <t xml:space="preserve">same day of the month</t>
    </r>
    <r>
      <rPr>
        <sz val="10"/>
        <rFont val="Arial"/>
        <family val="2"/>
      </rPr>
      <t xml:space="preserve">, regardless of the year.</t>
    </r>
  </si>
  <si>
    <t xml:space="preserve">Looks for dates in column A of entry sheet. When it finds a match, the contents of the adjacent cell in column B are displayed.</t>
  </si>
  <si>
    <r>
      <rPr>
        <sz val="10"/>
        <rFont val="Arial"/>
        <family val="2"/>
      </rPr>
      <t xml:space="preserve">Second line of every day of the month. Reserved for events occurring on </t>
    </r>
    <r>
      <rPr>
        <b val="true"/>
        <sz val="10"/>
        <rFont val="Arial"/>
        <family val="2"/>
      </rPr>
      <t xml:space="preserve">different days</t>
    </r>
    <r>
      <rPr>
        <sz val="10"/>
        <rFont val="Arial"/>
        <family val="2"/>
      </rPr>
      <t xml:space="preserve"> of the month, depending on the year.</t>
    </r>
  </si>
  <si>
    <t xml:space="preserve">Also used to display events conflicting with an event listed in Column A.</t>
  </si>
  <si>
    <t xml:space="preserve">Looks for dates in column C of entry sheet. When it finds a match, the contents of the adjacent cell in column D are displayed.</t>
  </si>
  <si>
    <r>
      <rPr>
        <sz val="10"/>
        <rFont val="Arial"/>
        <family val="2"/>
      </rPr>
      <t xml:space="preserve">Third line of every day of the month. Reserved for events occurring </t>
    </r>
    <r>
      <rPr>
        <b val="true"/>
        <sz val="10"/>
        <rFont val="Arial"/>
        <family val="2"/>
      </rPr>
      <t xml:space="preserve">biannually</t>
    </r>
    <r>
      <rPr>
        <sz val="10"/>
        <rFont val="Arial"/>
        <family val="2"/>
      </rPr>
      <t xml:space="preserve">.</t>
    </r>
  </si>
  <si>
    <t xml:space="preserve">Looks for dates in column E of entry sheet. When it finds a match, the contents of the adjacent cell in column F are displayed.</t>
  </si>
  <si>
    <r>
      <rPr>
        <sz val="10"/>
        <rFont val="Arial"/>
        <family val="2"/>
      </rPr>
      <t xml:space="preserve">Fourth line of every day of the month. Reserved for events occurring </t>
    </r>
    <r>
      <rPr>
        <b val="true"/>
        <sz val="10"/>
        <rFont val="Arial"/>
        <family val="2"/>
      </rPr>
      <t xml:space="preserve">quarterly</t>
    </r>
    <r>
      <rPr>
        <sz val="10"/>
        <rFont val="Arial"/>
        <family val="2"/>
      </rPr>
      <t xml:space="preserve">.</t>
    </r>
  </si>
  <si>
    <t xml:space="preserve">Looks for dates in column G of entry sheet. When it finds a match, the contents of the adjacent cell in column H are displayed.</t>
  </si>
  <si>
    <r>
      <rPr>
        <sz val="10"/>
        <rFont val="Arial"/>
        <family val="2"/>
      </rPr>
      <t xml:space="preserve">Fifth line of every day of the month.  Reserved for events occurring </t>
    </r>
    <r>
      <rPr>
        <b val="true"/>
        <sz val="10"/>
        <rFont val="Arial"/>
        <family val="2"/>
      </rPr>
      <t xml:space="preserve">monthly</t>
    </r>
    <r>
      <rPr>
        <sz val="10"/>
        <rFont val="Arial"/>
        <family val="2"/>
      </rPr>
      <t xml:space="preserve"> on the same day.</t>
    </r>
  </si>
  <si>
    <t xml:space="preserve">Looks for dates in column I of entry sheet. When it finds a match, the contents of the adjacent cell in column J are displayed.</t>
  </si>
  <si>
    <t xml:space="preserve">Before Generating a Calendar, delete pages 2 through 12.</t>
  </si>
  <si>
    <t xml:space="preserve">This will delete pages 2 through 12. 
Clearing these pages will speed up calendar generation.</t>
  </si>
  <si>
    <t xml:space="preserve">Formulas in CalendarB sheet.</t>
  </si>
  <si>
    <t xml:space="preserve">First line of every day of the month. Reserved for events occurring on the same day of the month, regardless of the year.</t>
  </si>
  <si>
    <t xml:space="preserve">Formulas in Calendar C sheet.</t>
  </si>
  <si>
    <t xml:space="preserve">Displays month in UPPER case.</t>
  </si>
  <si>
    <t xml:space="preserve">Controlled by F32.</t>
  </si>
  <si>
    <t xml:space="preserve">Second line of every day of the month. Reserved for events occurring on different days of the month, depending on the year.</t>
  </si>
  <si>
    <t xml:space="preserve">This will delete pages 2 through 12. Clearing these pages will speed up calendar generation.</t>
  </si>
  <si>
    <t xml:space="preserve">Formulas in CalendarD sheet.</t>
  </si>
  <si>
    <t xml:space="preserve">Cell E32.</t>
  </si>
  <si>
    <t xml:space="preserve">Column A is hidden.</t>
  </si>
  <si>
    <t xml:space="preserve">◄Enter the Year for the calendar you want to generate.</t>
  </si>
  <si>
    <t xml:space="preserve">Regular Yearly</t>
  </si>
  <si>
    <t xml:space="preserve">Irregular Yearly</t>
  </si>
  <si>
    <t xml:space="preserve">Bi-annual</t>
  </si>
  <si>
    <t xml:space="preserve">quarterly</t>
  </si>
  <si>
    <t xml:space="preserve">monthly</t>
  </si>
  <si>
    <t xml:space="preserve">Christmas Eve</t>
  </si>
  <si>
    <t xml:space="preserve">Daylight Savings</t>
  </si>
  <si>
    <t xml:space="preserve">Winter Solstice</t>
  </si>
  <si>
    <t xml:space="preserve">Pay utilities</t>
  </si>
  <si>
    <t xml:space="preserve">Christmas Day</t>
  </si>
  <si>
    <t xml:space="preserve">Spring Equinox</t>
  </si>
  <si>
    <t xml:space="preserve">Harriet Tubman Birthday</t>
  </si>
  <si>
    <t xml:space="preserve">Summer Solstice</t>
  </si>
  <si>
    <t xml:space="preserve">New Years Eve</t>
  </si>
  <si>
    <t xml:space="preserve">Fall Equinox</t>
  </si>
  <si>
    <t xml:space="preserve">New Years Day</t>
  </si>
  <si>
    <t xml:space="preserve">dog license</t>
  </si>
  <si>
    <t xml:space="preserve">Martin Luther King Day</t>
  </si>
  <si>
    <t xml:space="preserve">Ground Hog's Day</t>
  </si>
  <si>
    <t xml:space="preserve">Darwin Day</t>
  </si>
  <si>
    <t xml:space="preserve">Valentine's Day</t>
  </si>
  <si>
    <t xml:space="preserve">Susan B. Anthony Birthday</t>
  </si>
  <si>
    <t xml:space="preserve">President's Day</t>
  </si>
  <si>
    <t xml:space="preserve">St. Patrick's Day</t>
  </si>
  <si>
    <t xml:space="preserve">April Fool's Day</t>
  </si>
  <si>
    <t xml:space="preserve">Buddha's Birthday</t>
  </si>
  <si>
    <t xml:space="preserve">Patriots Day</t>
  </si>
  <si>
    <t xml:space="preserve">Sibling Day</t>
  </si>
  <si>
    <t xml:space="preserve">Tax Day</t>
  </si>
  <si>
    <t xml:space="preserve">Formulas in entry sheet</t>
  </si>
  <si>
    <t xml:space="preserve">Earth Day</t>
  </si>
  <si>
    <t xml:space="preserve">Muhammad's Birthday</t>
  </si>
  <si>
    <t xml:space="preserve">Cinco de Mayo</t>
  </si>
  <si>
    <t xml:space="preserve">From Column A, Christmas Eve.</t>
  </si>
  <si>
    <t xml:space="preserve">Rachel Carson Birthday</t>
  </si>
  <si>
    <t xml:space="preserve">Last Frost date</t>
  </si>
  <si>
    <t xml:space="preserve">Mother's Day</t>
  </si>
  <si>
    <t xml:space="preserve">Flag Day</t>
  </si>
  <si>
    <t xml:space="preserve">Pierre Curie Birthday</t>
  </si>
  <si>
    <t xml:space="preserve">Juneteenth</t>
  </si>
  <si>
    <t xml:space="preserve">Father's Day</t>
  </si>
  <si>
    <t xml:space="preserve">Independence Day</t>
  </si>
  <si>
    <t xml:space="preserve">From Column C, dog license.</t>
  </si>
  <si>
    <t xml:space="preserve">Friendship Day</t>
  </si>
  <si>
    <t xml:space="preserve">Figures the first Monday in January. Day of the month will differ, depending on the year. Other irregular events/holidays are similarly configured.</t>
  </si>
  <si>
    <t xml:space="preserve">Int'l Day of Peace</t>
  </si>
  <si>
    <t xml:space="preserve">Labor Day</t>
  </si>
  <si>
    <t xml:space="preserve">Grandparents Day</t>
  </si>
  <si>
    <t xml:space="preserve">Shaded cells in Column C contain formulas.</t>
  </si>
  <si>
    <t xml:space="preserve">Halloween</t>
  </si>
  <si>
    <t xml:space="preserve">Columbus Day</t>
  </si>
  <si>
    <t xml:space="preserve">Indigenous Peoples Day</t>
  </si>
  <si>
    <t xml:space="preserve">Veteran's Day</t>
  </si>
  <si>
    <t xml:space="preserve">Nanomonestotse Day</t>
  </si>
  <si>
    <t xml:space="preserve">Election Day</t>
  </si>
  <si>
    <t xml:space="preserve">Marie Curie Birthday</t>
  </si>
  <si>
    <t xml:space="preserve">Kwanzaa starts</t>
  </si>
  <si>
    <t xml:space="preserve">Thanksgiving Day</t>
  </si>
  <si>
    <t xml:space="preserve">Black Friday</t>
  </si>
  <si>
    <t xml:space="preserve">Fonts</t>
  </si>
  <si>
    <t xml:space="preserve">Arial</t>
  </si>
  <si>
    <t xml:space="preserve">Days of the Month</t>
  </si>
  <si>
    <t xml:space="preserve">Arial Bold</t>
  </si>
  <si>
    <t xml:space="preserve">Month and Weekdays</t>
  </si>
  <si>
    <t xml:space="preserve">Comic Sans MS</t>
  </si>
  <si>
    <t xml:space="preserve">Upper left, upper left shade; vertical border, vertical border shade; cell bottom, cell bottom shade; day number, day number shade.</t>
  </si>
  <si>
    <t xml:space="preserve">Style – page</t>
  </si>
  <si>
    <t xml:space="preserve">Controls page size, orientation, margins, headers, footers and grid.</t>
  </si>
  <si>
    <t xml:space="preserve">readme</t>
  </si>
  <si>
    <t xml:space="preserve">Controls readme sheet.</t>
  </si>
  <si>
    <t xml:space="preserve">CalendarLegal</t>
  </si>
  <si>
    <t xml:space="preserve">Controls CalendarB – no grid.</t>
  </si>
  <si>
    <t xml:space="preserve">CalendarLegalGrid</t>
  </si>
  <si>
    <t xml:space="preserve">Controls CalendarC – prints grid.</t>
  </si>
  <si>
    <t xml:space="preserve">CalendarLetter</t>
  </si>
  <si>
    <t xml:space="preserve">Controls CalendarA – no grid.</t>
  </si>
  <si>
    <t xml:space="preserve">CalendarLetterGrid</t>
  </si>
  <si>
    <t xml:space="preserve">Controls CalendarD – prints grid.</t>
  </si>
  <si>
    <t xml:space="preserve">Styles cells</t>
  </si>
  <si>
    <t xml:space="preserve">Controls font, border, alignment, background.</t>
  </si>
  <si>
    <t xml:space="preserve">A month</t>
  </si>
  <si>
    <t xml:space="preserve">CalendarA.B1.</t>
  </si>
  <si>
    <t xml:space="preserve">B month</t>
  </si>
  <si>
    <t xml:space="preserve">CalendarB.P1.</t>
  </si>
  <si>
    <t xml:space="preserve">C month</t>
  </si>
  <si>
    <t xml:space="preserve">CalendarC.P1.</t>
  </si>
  <si>
    <t xml:space="preserve">C year</t>
  </si>
  <si>
    <t xml:space="preserve">CalendarC.F32.</t>
  </si>
  <si>
    <t xml:space="preserve">D month</t>
  </si>
  <si>
    <t xml:space="preserve">CalendarD.F32.</t>
  </si>
  <si>
    <t xml:space="preserve">weekday</t>
  </si>
  <si>
    <t xml:space="preserve">Days of the week (Sunday thru Saturday).</t>
  </si>
  <si>
    <t xml:space="preserve">day font</t>
  </si>
  <si>
    <t xml:space="preserve">This cell style controls the following cell styles.</t>
  </si>
  <si>
    <t xml:space="preserve">cell bottom</t>
  </si>
  <si>
    <t xml:space="preserve">unshaded (current month) cells along bottom of calendar.</t>
  </si>
  <si>
    <t xml:space="preserve">day number</t>
  </si>
  <si>
    <t xml:space="preserve">unshaded (current month) day of the month cells.</t>
  </si>
  <si>
    <t xml:space="preserve">upper left </t>
  </si>
  <si>
    <t xml:space="preserve">unshaded (current month) upper left cells.</t>
  </si>
  <si>
    <t xml:space="preserve">vertical border</t>
  </si>
  <si>
    <t xml:space="preserve">unshaded (current month) vertical borders.</t>
  </si>
  <si>
    <t xml:space="preserve">shade</t>
  </si>
  <si>
    <t xml:space="preserve">cell bottom shade</t>
  </si>
  <si>
    <t xml:space="preserve">shaded (previous or next month) cells along bottom of calendar.</t>
  </si>
  <si>
    <t xml:space="preserve">day number shade</t>
  </si>
  <si>
    <t xml:space="preserve">shaded (previous or next month) day of the month cells.</t>
  </si>
  <si>
    <t xml:space="preserve">upper left shade</t>
  </si>
  <si>
    <t xml:space="preserve">shaded (previous or next month) upper left cells.</t>
  </si>
  <si>
    <t xml:space="preserve">vertical border shade</t>
  </si>
  <si>
    <t xml:space="preserve">shaded (previous or next month)vertical borders.</t>
  </si>
  <si>
    <t xml:space="preserve">HINT:</t>
  </si>
  <si>
    <t xml:space="preserve">To change fonts, shading and borders, use the Style and Formatting dialog.  See Example:. </t>
  </si>
  <si>
    <t xml:space="preserve">Conditional Formatting</t>
  </si>
  <si>
    <t xml:space="preserve">Days of the previous and next months will appear in the first, fifth and sixth weeks.</t>
  </si>
  <si>
    <t xml:space="preserve">Conditional formatting in the first, fifth and sixth weeks, applies 'shade' styles to days of the previous and next months.</t>
  </si>
  <si>
    <t xml:space="preserve">MONTH($calendarA.B1)&lt;&gt;MONTH(D27)</t>
  </si>
  <si>
    <r>
      <rPr>
        <sz val="10"/>
        <rFont val="Arial"/>
        <family val="2"/>
      </rPr>
      <t xml:space="preserve">Conditional formatting in CalendarA. Assigns 'shade' styles to cell if the day is the </t>
    </r>
    <r>
      <rPr>
        <b val="true"/>
        <sz val="10"/>
        <rFont val="Arial"/>
        <family val="2"/>
      </rPr>
      <t xml:space="preserve">previous or next </t>
    </r>
    <r>
      <rPr>
        <sz val="10"/>
        <rFont val="Arial"/>
        <family val="2"/>
      </rPr>
      <t xml:space="preserve">month</t>
    </r>
  </si>
  <si>
    <t xml:space="preserve">MONTH($calendarA.B1)=MONTH(D27)</t>
  </si>
  <si>
    <r>
      <rPr>
        <sz val="10"/>
        <rFont val="Arial"/>
        <family val="2"/>
      </rPr>
      <t xml:space="preserve">Conditional formatting in CalendarA. Assigns 'no shade' styles to cell if the day is the </t>
    </r>
    <r>
      <rPr>
        <b val="true"/>
        <sz val="10"/>
        <rFont val="Arial"/>
        <family val="2"/>
      </rPr>
      <t xml:space="preserve">current</t>
    </r>
    <r>
      <rPr>
        <sz val="10"/>
        <rFont val="Arial"/>
        <family val="2"/>
      </rPr>
      <t xml:space="preserve"> month</t>
    </r>
  </si>
  <si>
    <t xml:space="preserve">MONTH($calendarB.P1)&lt;&gt;MONTH(B32)</t>
  </si>
  <si>
    <r>
      <rPr>
        <sz val="10"/>
        <rFont val="Arial"/>
        <family val="2"/>
      </rPr>
      <t xml:space="preserve">Conditional formatting in CalendarB Assigns 'shade' styles to cell if the day is the </t>
    </r>
    <r>
      <rPr>
        <b val="true"/>
        <sz val="10"/>
        <rFont val="Arial"/>
        <family val="2"/>
      </rPr>
      <t xml:space="preserve">previous or next </t>
    </r>
    <r>
      <rPr>
        <sz val="10"/>
        <rFont val="Arial"/>
        <family val="2"/>
      </rPr>
      <t xml:space="preserve">month</t>
    </r>
  </si>
  <si>
    <t xml:space="preserve">MONTH($calendarB.P1)=MONTH(B32)</t>
  </si>
  <si>
    <r>
      <rPr>
        <sz val="10"/>
        <rFont val="Arial"/>
        <family val="2"/>
      </rPr>
      <t xml:space="preserve">Conditional formatting in CalendarB. Assigns 'no shade' styles to cell if the day is the </t>
    </r>
    <r>
      <rPr>
        <b val="true"/>
        <sz val="10"/>
        <rFont val="Arial"/>
        <family val="2"/>
      </rPr>
      <t xml:space="preserve">current</t>
    </r>
    <r>
      <rPr>
        <sz val="10"/>
        <rFont val="Arial"/>
        <family val="2"/>
      </rPr>
      <t xml:space="preserve"> month</t>
    </r>
  </si>
  <si>
    <t xml:space="preserve">MONTH($calendarC.F32)&lt;&gt;MONTH(B2)</t>
  </si>
  <si>
    <r>
      <rPr>
        <sz val="10"/>
        <rFont val="Arial"/>
        <family val="2"/>
      </rPr>
      <t xml:space="preserve">Conditional formatting in CalendarC. Assigns 'shade' styles to cell if the day is the </t>
    </r>
    <r>
      <rPr>
        <b val="true"/>
        <sz val="10"/>
        <rFont val="Arial"/>
        <family val="2"/>
      </rPr>
      <t xml:space="preserve">previous or next </t>
    </r>
    <r>
      <rPr>
        <sz val="10"/>
        <rFont val="Arial"/>
        <family val="2"/>
      </rPr>
      <t xml:space="preserve">month</t>
    </r>
  </si>
  <si>
    <t xml:space="preserve">MONTH($calendarC.F32)=MONTH(B2)</t>
  </si>
  <si>
    <r>
      <rPr>
        <sz val="10"/>
        <rFont val="Arial"/>
        <family val="2"/>
      </rPr>
      <t xml:space="preserve">Conditional formatting in CalendarC. Assigns 'no shade' styles to cell if the day is the </t>
    </r>
    <r>
      <rPr>
        <b val="true"/>
        <sz val="10"/>
        <rFont val="Arial"/>
        <family val="2"/>
      </rPr>
      <t xml:space="preserve">current</t>
    </r>
    <r>
      <rPr>
        <sz val="10"/>
        <rFont val="Arial"/>
        <family val="2"/>
      </rPr>
      <t xml:space="preserve"> month</t>
    </r>
  </si>
  <si>
    <t xml:space="preserve">MONTH($calendarD.F32)&lt;&gt;MONTH(B2)</t>
  </si>
  <si>
    <r>
      <rPr>
        <sz val="10"/>
        <rFont val="Arial"/>
        <family val="2"/>
      </rPr>
      <t xml:space="preserve">Conditional formatting in CalendarD Assigns 'shade' styles to cell if the day is the </t>
    </r>
    <r>
      <rPr>
        <b val="true"/>
        <sz val="10"/>
        <rFont val="Arial"/>
        <family val="2"/>
      </rPr>
      <t xml:space="preserve">previous or next </t>
    </r>
    <r>
      <rPr>
        <sz val="10"/>
        <rFont val="Arial"/>
        <family val="2"/>
      </rPr>
      <t xml:space="preserve">month</t>
    </r>
  </si>
  <si>
    <t xml:space="preserve">MONTH($calendarD.F32)=MONTH(B2)</t>
  </si>
  <si>
    <r>
      <rPr>
        <sz val="10"/>
        <rFont val="Arial"/>
        <family val="2"/>
      </rPr>
      <t xml:space="preserve">Conditional formatting in CalendarD. Assigns 'no shade' styles to cell if the day is the </t>
    </r>
    <r>
      <rPr>
        <b val="true"/>
        <sz val="10"/>
        <rFont val="Arial"/>
        <family val="2"/>
      </rPr>
      <t xml:space="preserve">current</t>
    </r>
    <r>
      <rPr>
        <sz val="10"/>
        <rFont val="Arial"/>
        <family val="2"/>
      </rPr>
      <t xml:space="preserve"> month</t>
    </r>
  </si>
  <si>
    <t xml:space="preserve">Hidden Columns</t>
  </si>
  <si>
    <t xml:space="preserve">Columns are hidden to protect formatting information.</t>
  </si>
  <si>
    <t xml:space="preserve">Column A is hidden in sheets CalendarA, CalendarB, CalendarC and CalendarD.</t>
  </si>
  <si>
    <t xml:space="preserve">These columns contain information for the Generate Calendar feature and the View Month feature.</t>
  </si>
  <si>
    <t xml:space="preserve">Toolbars</t>
  </si>
  <si>
    <t xml:space="preserve">Edit</t>
  </si>
  <si>
    <t xml:space="preserve">Style</t>
  </si>
  <si>
    <t xml:space="preserve">Cell formatting in page 1 of each Calendar sheet is protected against changes that could break the calendar. Make all design changes through the Style and Formatting dialog. 
Sheet protection must be turned off before styles can be modified. This macro will disable sheet protection for all Calendar sheets and the Styles and Formatting dialog will open. If you don't see a dialog pop up, it is probably docked to an edge.</t>
  </si>
  <si>
    <t xml:space="preserve">Protect</t>
  </si>
  <si>
    <t xml:space="preserve">After making changes to the styles, click Protect. This macro will select all sheets in this document and open the Protect Sheet dialog. Click OK to reestablish Calendar sheet protection.</t>
  </si>
  <si>
    <t xml:space="preserve">Generate</t>
  </si>
  <si>
    <t xml:space="preserve">GenerateCalendarA</t>
  </si>
  <si>
    <t xml:space="preserve">Runs a macro that will jump to page one of the CalendarA sheet and generate a calendar for the year based on the design on page one.</t>
  </si>
  <si>
    <t xml:space="preserve">GenerateCalendarB</t>
  </si>
  <si>
    <t xml:space="preserve">Runs a macro that will jump to page one of the CalendarB sheet and generate a calendar for the year based on the design on page one.</t>
  </si>
  <si>
    <t xml:space="preserve">GenerateCalendarC</t>
  </si>
  <si>
    <t xml:space="preserve">Runs a macro that will jump to page one of the CalendarC sheet and generate a calendar for the year based on the design on page one.</t>
  </si>
  <si>
    <t xml:space="preserve">GenerateCalendarD</t>
  </si>
  <si>
    <t xml:space="preserve">Runs a macro that will jump to page one of the CalendarD sheet and generate a calendar for the year based on the design on page one.</t>
  </si>
  <si>
    <t xml:space="preserve">GoTo</t>
  </si>
  <si>
    <t xml:space="preserve">CalendarYear</t>
  </si>
  <si>
    <t xml:space="preserve">Jumps to cell B1 of the entry sheet, where the calendar year is entered.</t>
  </si>
  <si>
    <t xml:space="preserve">Entry</t>
  </si>
  <si>
    <t xml:space="preserve">Jumps to the entry sheet, where calendar dates are entered.</t>
  </si>
  <si>
    <t xml:space="preserve">Jumps to the readme sheet.</t>
  </si>
  <si>
    <t xml:space="preserve">CalendarA</t>
  </si>
  <si>
    <t xml:space="preserve">Jumps to CalendarA.</t>
  </si>
  <si>
    <t xml:space="preserve">CalendarB</t>
  </si>
  <si>
    <t xml:space="preserve">Jumps to CalendarB sheet.</t>
  </si>
  <si>
    <t xml:space="preserve">CalendarC</t>
  </si>
  <si>
    <t xml:space="preserve">Jumps to CalendarC sheet.</t>
  </si>
  <si>
    <t xml:space="preserve">CalendarD</t>
  </si>
  <si>
    <t xml:space="preserve">Jumps to CalendarD sheet.</t>
  </si>
  <si>
    <t xml:space="preserve">View Month</t>
  </si>
  <si>
    <t xml:space="preserve">Displays different months in CalendarA through CalendarD sheets. NOTE: This toolbar will only work in the Calendar sheets.</t>
  </si>
  <si>
    <t xml:space="preserve">Example: Change Background color</t>
  </si>
  <si>
    <t xml:space="preserve">1. Remove sheet protection from every sheet in this document.</t>
  </si>
  <si>
    <t xml:space="preserve">a. Edit toolbar, Click Protect. Sheet Protect will be disabled in all four Calendar Sheets. The Styles and Formatting dialog will open.</t>
  </si>
  <si>
    <t xml:space="preserve">2. Select a new color.</t>
  </si>
  <si>
    <r>
      <rPr>
        <sz val="10"/>
        <rFont val="Arial"/>
        <family val="2"/>
      </rPr>
      <t xml:space="preserve">a. Select </t>
    </r>
    <r>
      <rPr>
        <b val="true"/>
        <sz val="10"/>
        <rFont val="Arial"/>
        <family val="2"/>
      </rPr>
      <t xml:space="preserve">shade</t>
    </r>
    <r>
      <rPr>
        <sz val="10"/>
        <rFont val="Arial"/>
        <family val="2"/>
      </rPr>
      <t xml:space="preserve"> cell style.</t>
    </r>
  </si>
  <si>
    <t xml:space="preserve">b. Click Modify. The Cell Style dialog will open.</t>
  </si>
  <si>
    <t xml:space="preserve">c. Click Background tab.</t>
  </si>
  <si>
    <t xml:space="preserve">d. Select a color.</t>
  </si>
  <si>
    <t xml:space="preserve">e. Close Cell Style dialog.</t>
  </si>
  <si>
    <t xml:space="preserve">3. List Cell Styles in Hierarchical order.</t>
  </si>
  <si>
    <t xml:space="preserve">a. Open list box, bottom of Styles and Formatting dialog.</t>
  </si>
  <si>
    <t xml:space="preserve">b. Click Hierarchical. </t>
  </si>
  <si>
    <r>
      <rPr>
        <sz val="10"/>
        <rFont val="Arial"/>
        <family val="2"/>
      </rPr>
      <t xml:space="preserve">c. Open </t>
    </r>
    <r>
      <rPr>
        <b val="true"/>
        <sz val="10"/>
        <rFont val="Arial"/>
        <family val="2"/>
      </rPr>
      <t xml:space="preserve">+shade</t>
    </r>
    <r>
      <rPr>
        <sz val="10"/>
        <rFont val="Arial"/>
        <family val="2"/>
      </rPr>
      <t xml:space="preserve">. The four styles listed under </t>
    </r>
    <r>
      <rPr>
        <b val="true"/>
        <sz val="10"/>
        <rFont val="Arial"/>
        <family val="2"/>
      </rPr>
      <t xml:space="preserve">shade</t>
    </r>
    <r>
      <rPr>
        <sz val="10"/>
        <rFont val="Arial"/>
        <family val="2"/>
      </rPr>
      <t xml:space="preserve"> use </t>
    </r>
    <r>
      <rPr>
        <b val="true"/>
        <sz val="10"/>
        <rFont val="Arial"/>
        <family val="2"/>
      </rPr>
      <t xml:space="preserve">shade</t>
    </r>
    <r>
      <rPr>
        <sz val="10"/>
        <rFont val="Arial"/>
        <family val="2"/>
      </rPr>
      <t xml:space="preserve"> as the default style. Changes made to </t>
    </r>
    <r>
      <rPr>
        <b val="true"/>
        <sz val="10"/>
        <rFont val="Arial"/>
        <family val="2"/>
      </rPr>
      <t xml:space="preserve">shade</t>
    </r>
    <r>
      <rPr>
        <sz val="10"/>
        <rFont val="Arial"/>
        <family val="2"/>
      </rPr>
      <t xml:space="preserve"> should be easy to update in these four styles. </t>
    </r>
  </si>
  <si>
    <r>
      <rPr>
        <sz val="10"/>
        <rFont val="Arial"/>
        <family val="2"/>
      </rPr>
      <t xml:space="preserve">4. Apply new color to cell styles listed under </t>
    </r>
    <r>
      <rPr>
        <b val="true"/>
        <sz val="10"/>
        <rFont val="Arial"/>
        <family val="2"/>
      </rPr>
      <t xml:space="preserve">shade</t>
    </r>
    <r>
      <rPr>
        <sz val="10"/>
        <rFont val="Arial"/>
        <family val="2"/>
      </rPr>
      <t xml:space="preserve">.</t>
    </r>
  </si>
  <si>
    <r>
      <rPr>
        <sz val="10"/>
        <rFont val="Arial"/>
        <family val="2"/>
      </rPr>
      <t xml:space="preserve">a. Select any cell style listed under </t>
    </r>
    <r>
      <rPr>
        <b val="true"/>
        <sz val="10"/>
        <rFont val="Arial"/>
        <family val="2"/>
      </rPr>
      <t xml:space="preserve">shade</t>
    </r>
    <r>
      <rPr>
        <sz val="10"/>
        <rFont val="Arial"/>
        <family val="2"/>
      </rPr>
      <t xml:space="preserve">.</t>
    </r>
  </si>
  <si>
    <r>
      <rPr>
        <sz val="10"/>
        <rFont val="Arial"/>
        <family val="2"/>
      </rPr>
      <t xml:space="preserve">d. Click </t>
    </r>
    <r>
      <rPr>
        <u val="single"/>
        <sz val="10"/>
        <rFont val="Arial"/>
        <family val="2"/>
      </rPr>
      <t xml:space="preserve">S</t>
    </r>
    <r>
      <rPr>
        <sz val="10"/>
        <rFont val="Arial"/>
        <family val="2"/>
      </rPr>
      <t xml:space="preserve">tandard.</t>
    </r>
  </si>
  <si>
    <r>
      <rPr>
        <sz val="10"/>
        <rFont val="Arial"/>
        <family val="2"/>
      </rPr>
      <t xml:space="preserve">5. Repeat for all cell styles listed under </t>
    </r>
    <r>
      <rPr>
        <b val="true"/>
        <sz val="10"/>
        <rFont val="Arial"/>
        <family val="2"/>
      </rPr>
      <t xml:space="preserve">shade</t>
    </r>
    <r>
      <rPr>
        <sz val="10"/>
        <rFont val="Arial"/>
        <family val="2"/>
      </rPr>
      <t xml:space="preserve">.</t>
    </r>
  </si>
  <si>
    <t xml:space="preserve">6. Apply sheet protection to Calendar sheets.</t>
  </si>
  <si>
    <t xml:space="preserve">a. Edit toolbar, Click Style. The Sheet Protect dialog will open.</t>
  </si>
  <si>
    <t xml:space="preserve">b. Check “Protect this sheet and the contents of locked cells.”  </t>
  </si>
  <si>
    <t xml:space="preserve">c. Click OK.</t>
  </si>
  <si>
    <t xml:space="preserve">Note: </t>
  </si>
  <si>
    <t xml:space="preserve">This procedure works for background color and font. </t>
  </si>
</sst>
</file>

<file path=xl/styles.xml><?xml version="1.0" encoding="utf-8"?>
<styleSheet xmlns="http://schemas.openxmlformats.org/spreadsheetml/2006/main">
  <numFmts count="10">
    <numFmt numFmtId="164" formatCode="D"/>
    <numFmt numFmtId="165" formatCode="General"/>
    <numFmt numFmtId="166" formatCode="[$$-409]#,##0.00;[RED]\-[$$-409]#,##0.00"/>
    <numFmt numFmtId="167" formatCode="DDDD"/>
    <numFmt numFmtId="168" formatCode="YYYY"/>
    <numFmt numFmtId="169" formatCode="MMMM&quot;  &quot;YYYY"/>
    <numFmt numFmtId="170" formatCode="MMMM"/>
    <numFmt numFmtId="171" formatCode="MMMM\ YYYY"/>
    <numFmt numFmtId="172" formatCode="@"/>
    <numFmt numFmtId="173" formatCode="MM/DD/YY"/>
  </numFmts>
  <fonts count="28">
    <font>
      <sz val="8"/>
      <name val="Comic Sans MS"/>
      <family val="4"/>
    </font>
    <font>
      <sz val="10"/>
      <name val="Arial"/>
      <family val="0"/>
    </font>
    <font>
      <sz val="10"/>
      <name val="Arial"/>
      <family val="0"/>
    </font>
    <font>
      <sz val="10"/>
      <name val="Arial"/>
      <family val="0"/>
    </font>
    <font>
      <b val="true"/>
      <i val="true"/>
      <u val="single"/>
      <sz val="8"/>
      <name val="Comic Sans MS"/>
      <family val="4"/>
    </font>
    <font>
      <b val="true"/>
      <i val="true"/>
      <sz val="16"/>
      <name val="Comic Sans MS"/>
      <family val="4"/>
    </font>
    <font>
      <b val="true"/>
      <sz val="10"/>
      <color rgb="FF000000"/>
      <name val="Arial Black"/>
      <family val="2"/>
    </font>
    <font>
      <sz val="9"/>
      <name val="Arial"/>
      <family val="2"/>
    </font>
    <font>
      <sz val="9"/>
      <color rgb="FF000000"/>
      <name val="Arial"/>
      <family val="2"/>
    </font>
    <font>
      <sz val="8"/>
      <color rgb="FF000000"/>
      <name val="Comic Sans MS"/>
      <family val="4"/>
    </font>
    <font>
      <sz val="8.9"/>
      <name val="Comic Sans MS"/>
      <family val="4"/>
    </font>
    <font>
      <sz val="8.9"/>
      <color rgb="FF000000"/>
      <name val="Comic Sans MS"/>
      <family val="4"/>
    </font>
    <font>
      <b val="true"/>
      <sz val="80"/>
      <name val="Arial Black"/>
      <family val="2"/>
    </font>
    <font>
      <b val="true"/>
      <sz val="36"/>
      <color rgb="FF000000"/>
      <name val="Arial Black"/>
      <family val="2"/>
    </font>
    <font>
      <sz val="55"/>
      <name val="Arial"/>
      <family val="2"/>
    </font>
    <font>
      <sz val="44"/>
      <name val="Arial"/>
      <family val="2"/>
    </font>
    <font>
      <b val="true"/>
      <sz val="54"/>
      <name val="Arial Black"/>
      <family val="2"/>
    </font>
    <font>
      <sz val="10"/>
      <name val="Arial"/>
      <family val="2"/>
    </font>
    <font>
      <sz val="10"/>
      <color rgb="FF000000"/>
      <name val="Arial"/>
      <family val="2"/>
    </font>
    <font>
      <sz val="8"/>
      <name val="Arial"/>
      <family val="2"/>
    </font>
    <font>
      <b val="true"/>
      <sz val="10"/>
      <name val="Arial"/>
      <family val="2"/>
    </font>
    <font>
      <b val="true"/>
      <u val="single"/>
      <sz val="14"/>
      <color rgb="FF000000"/>
      <name val="Arial Black"/>
      <family val="5"/>
    </font>
    <font>
      <b val="true"/>
      <u val="single"/>
      <sz val="12"/>
      <color rgb="FF000000"/>
      <name val="Arial Black"/>
      <family val="5"/>
    </font>
    <font>
      <b val="true"/>
      <sz val="10"/>
      <color rgb="FF000000"/>
      <name val="Arial Black"/>
      <family val="2"/>
    </font>
    <font>
      <b val="true"/>
      <sz val="10"/>
      <color rgb="FFFF3333"/>
      <name val="Arial"/>
      <family val="2"/>
    </font>
    <font>
      <b val="true"/>
      <sz val="10"/>
      <color rgb="FF000000"/>
      <name val="Arial"/>
      <family val="2"/>
    </font>
    <font>
      <vertAlign val="superscript"/>
      <sz val="10"/>
      <name val="Arial"/>
      <family val="2"/>
    </font>
    <font>
      <u val="single"/>
      <sz val="10"/>
      <name val="Arial"/>
      <family val="2"/>
    </font>
  </fonts>
  <fills count="5">
    <fill>
      <patternFill patternType="none"/>
    </fill>
    <fill>
      <patternFill patternType="gray125"/>
    </fill>
    <fill>
      <patternFill patternType="solid">
        <fgColor rgb="FF999999"/>
        <bgColor rgb="FF808080"/>
      </patternFill>
    </fill>
    <fill>
      <patternFill patternType="solid">
        <fgColor rgb="FFFFFFFF"/>
        <bgColor rgb="FFFFFFCC"/>
      </patternFill>
    </fill>
    <fill>
      <patternFill patternType="solid">
        <fgColor rgb="FFFFFFCC"/>
        <bgColor rgb="FFFFFFFF"/>
      </patternFill>
    </fill>
  </fills>
  <borders count="14">
    <border diagonalUp="false" diagonalDown="false">
      <left/>
      <right/>
      <top/>
      <bottom/>
      <diagonal/>
    </border>
    <border diagonalUp="false" diagonalDown="false">
      <left style="thin"/>
      <right style="thin"/>
      <top style="thin"/>
      <bottom style="thick"/>
      <diagonal/>
    </border>
    <border diagonalUp="false" diagonalDown="false">
      <left style="thin"/>
      <right/>
      <top style="thin"/>
      <bottom/>
      <diagonal/>
    </border>
    <border diagonalUp="false" diagonalDown="false">
      <left style="thick"/>
      <right style="thick"/>
      <top style="thick"/>
      <bottom style="thick"/>
      <diagonal/>
    </border>
    <border diagonalUp="false" diagonalDown="false">
      <left style="thin"/>
      <right style="thin"/>
      <top/>
      <bottom/>
      <diagonal/>
    </border>
    <border diagonalUp="false" diagonalDown="false">
      <left style="thin"/>
      <right style="thin"/>
      <top/>
      <bottom style="thin"/>
      <diagonal/>
    </border>
    <border diagonalUp="false" diagonalDown="false">
      <left/>
      <right style="thin"/>
      <top style="thin"/>
      <bottom/>
      <diagonal/>
    </border>
    <border diagonalUp="false" diagonalDown="false">
      <left style="thin"/>
      <right style="thin"/>
      <top style="thin"/>
      <bottom style="thin"/>
      <diagonal/>
    </border>
    <border diagonalUp="false" diagonalDown="false">
      <left/>
      <right/>
      <top/>
      <bottom style="hair"/>
      <diagonal/>
    </border>
    <border diagonalUp="false" diagonalDown="false">
      <left style="hair"/>
      <right style="hair"/>
      <top style="hair"/>
      <bottom style="hair"/>
      <diagonal/>
    </border>
    <border diagonalUp="false" diagonalDown="false">
      <left style="hair"/>
      <right/>
      <top/>
      <bottom/>
      <diagonal/>
    </border>
    <border diagonalUp="false" diagonalDown="false">
      <left/>
      <right style="hair"/>
      <top/>
      <bottom/>
      <diagonal/>
    </border>
    <border diagonalUp="false" diagonalDown="false">
      <left style="hair"/>
      <right/>
      <top/>
      <bottom style="hair"/>
      <diagonal/>
    </border>
    <border diagonalUp="false" diagonalDown="false">
      <left/>
      <right style="hair"/>
      <top/>
      <bottom style="hair"/>
      <diagonal/>
    </border>
  </borders>
  <cellStyleXfs count="40">
    <xf numFmtId="165"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5" fontId="4" fillId="0" borderId="0" applyFont="true" applyBorder="false" applyAlignment="false" applyProtection="false"/>
    <xf numFmtId="166" fontId="4" fillId="0" borderId="0" applyFont="true" applyBorder="false" applyAlignment="false" applyProtection="false"/>
    <xf numFmtId="165" fontId="5" fillId="0" borderId="0" applyFont="true" applyBorder="false" applyAlignment="true" applyProtection="false">
      <alignment horizontal="center" vertical="bottom" textRotation="0" wrapText="false" indent="0" shrinkToFit="false"/>
    </xf>
    <xf numFmtId="165" fontId="5" fillId="0" borderId="0" applyFont="true" applyBorder="false" applyAlignment="true" applyProtection="false">
      <alignment horizontal="center" vertical="bottom" textRotation="90" wrapText="false" indent="0" shrinkToFit="false"/>
    </xf>
    <xf numFmtId="167" fontId="6" fillId="0" borderId="1" applyFont="true" applyBorder="true" applyAlignment="true" applyProtection="true">
      <alignment horizontal="center" vertical="center" textRotation="0" wrapText="false" indent="0" shrinkToFit="false" readingOrder="1"/>
      <protection locked="false" hidden="false"/>
    </xf>
    <xf numFmtId="164" fontId="7" fillId="2" borderId="2" applyFont="true" applyBorder="true" applyAlignment="true" applyProtection="false">
      <alignment horizontal="center" vertical="center" textRotation="0" wrapText="false" indent="0" shrinkToFit="false"/>
    </xf>
    <xf numFmtId="165" fontId="0" fillId="2" borderId="3" applyFont="true" applyBorder="true" applyAlignment="true" applyProtection="false">
      <alignment horizontal="left" vertical="center" textRotation="0" wrapText="false" indent="0" shrinkToFit="false"/>
    </xf>
    <xf numFmtId="164" fontId="8" fillId="0" borderId="2" applyFont="true" applyBorder="true" applyAlignment="true" applyProtection="true">
      <alignment horizontal="center" vertical="bottom" textRotation="0" wrapText="false" indent="0" shrinkToFit="false"/>
      <protection locked="false" hidden="false"/>
    </xf>
    <xf numFmtId="165" fontId="9" fillId="3" borderId="0" applyFont="true" applyBorder="false" applyAlignment="true" applyProtection="true">
      <alignment horizontal="left" vertical="bottom" textRotation="0" wrapText="false" indent="0" shrinkToFit="false"/>
      <protection locked="false" hidden="false"/>
    </xf>
    <xf numFmtId="165" fontId="10" fillId="2" borderId="4" applyFont="true" applyBorder="true" applyAlignment="true" applyProtection="false">
      <alignment horizontal="left" vertical="bottom" textRotation="0" wrapText="false" indent="0" shrinkToFit="false"/>
    </xf>
    <xf numFmtId="165" fontId="11" fillId="0" borderId="4" applyFont="true" applyBorder="true" applyAlignment="true" applyProtection="true">
      <alignment horizontal="left" vertical="bottom" textRotation="0" wrapText="false" indent="0" shrinkToFit="false"/>
      <protection locked="false" hidden="false"/>
    </xf>
    <xf numFmtId="165" fontId="10" fillId="2" borderId="5" applyFont="true" applyBorder="true" applyAlignment="true" applyProtection="false">
      <alignment horizontal="left" vertical="center" textRotation="0" wrapText="false" indent="0" shrinkToFit="false"/>
    </xf>
    <xf numFmtId="165" fontId="11" fillId="0" borderId="5" applyFont="true" applyBorder="true" applyAlignment="true" applyProtection="true">
      <alignment horizontal="left" vertical="bottom" textRotation="0" wrapText="false" indent="0" shrinkToFit="false"/>
      <protection locked="false" hidden="false"/>
    </xf>
    <xf numFmtId="165" fontId="10" fillId="2" borderId="6" applyFont="true" applyBorder="true" applyAlignment="true" applyProtection="false">
      <alignment horizontal="left" vertical="bottom" textRotation="0" wrapText="false" indent="0" shrinkToFit="false"/>
    </xf>
    <xf numFmtId="165" fontId="11" fillId="0" borderId="6" applyFont="true" applyBorder="true" applyAlignment="true" applyProtection="true">
      <alignment horizontal="left" vertical="bottom" textRotation="0" wrapText="false" indent="0" shrinkToFit="false"/>
      <protection locked="false" hidden="false"/>
    </xf>
    <xf numFmtId="168" fontId="12" fillId="0" borderId="7" applyFont="true" applyBorder="true" applyAlignment="true" applyProtection="false">
      <alignment horizontal="right" vertical="center" textRotation="0" wrapText="false" indent="0" shrinkToFit="false"/>
    </xf>
    <xf numFmtId="165" fontId="13" fillId="3" borderId="0" applyFont="true" applyBorder="true" applyAlignment="true" applyProtection="true">
      <alignment horizontal="center" vertical="bottom" textRotation="0" wrapText="false" indent="0" shrinkToFit="false"/>
      <protection locked="false" hidden="false"/>
    </xf>
    <xf numFmtId="169" fontId="14" fillId="0" borderId="0" applyFont="true" applyBorder="true" applyAlignment="true" applyProtection="false">
      <alignment horizontal="left" vertical="center" textRotation="180" wrapText="false" indent="0" shrinkToFit="false"/>
    </xf>
    <xf numFmtId="170" fontId="15" fillId="0" borderId="0" applyFont="true" applyBorder="false" applyAlignment="true" applyProtection="false">
      <alignment horizontal="right" vertical="bottom" textRotation="255" wrapText="false" indent="0" shrinkToFit="false"/>
    </xf>
    <xf numFmtId="171" fontId="16" fillId="0" borderId="7" applyFont="true" applyBorder="true" applyAlignment="true" applyProtection="false">
      <alignment horizontal="right" vertical="center" textRotation="0" wrapText="false" indent="0" shrinkToFit="false"/>
    </xf>
  </cellStyleXfs>
  <cellXfs count="54">
    <xf numFmtId="165" fontId="0" fillId="0" borderId="0" xfId="0" applyFont="false" applyBorder="false" applyAlignment="false" applyProtection="false">
      <alignment horizontal="general" vertical="bottom" textRotation="0" wrapText="false" indent="0" shrinkToFit="false"/>
      <protection locked="true" hidden="false"/>
    </xf>
    <xf numFmtId="165" fontId="0" fillId="0" borderId="0" xfId="0" applyFont="false" applyBorder="false" applyAlignment="false" applyProtection="true">
      <alignment horizontal="general" vertical="bottom" textRotation="0" wrapText="false" indent="0" shrinkToFit="false"/>
      <protection locked="false" hidden="false"/>
    </xf>
    <xf numFmtId="165" fontId="17" fillId="0" borderId="0" xfId="0" applyFont="true" applyBorder="false" applyAlignment="false" applyProtection="true">
      <alignment horizontal="general" vertical="bottom" textRotation="0" wrapText="false" indent="0" shrinkToFit="false"/>
      <protection locked="false" hidden="false"/>
    </xf>
    <xf numFmtId="165" fontId="17" fillId="0" borderId="0" xfId="0" applyFont="true" applyBorder="false" applyAlignment="true" applyProtection="true">
      <alignment horizontal="center" vertical="bottom" textRotation="0" wrapText="false" indent="0" shrinkToFit="false"/>
      <protection locked="false" hidden="false"/>
    </xf>
    <xf numFmtId="165" fontId="9" fillId="3" borderId="0" xfId="28" applyFont="false" applyBorder="false" applyAlignment="false" applyProtection="true">
      <alignment horizontal="left" vertical="bottom" textRotation="0" wrapText="false" indent="0" shrinkToFit="false"/>
      <protection locked="false" hidden="false"/>
    </xf>
    <xf numFmtId="169" fontId="13" fillId="3" borderId="0" xfId="36" applyFont="false" applyBorder="false" applyAlignment="true" applyProtection="true">
      <alignment horizontal="center" vertical="bottom" textRotation="0" wrapText="false" indent="0" shrinkToFit="false"/>
      <protection locked="true" hidden="false"/>
    </xf>
    <xf numFmtId="165" fontId="18" fillId="0" borderId="0" xfId="0" applyFont="true" applyBorder="false" applyAlignment="true" applyProtection="true">
      <alignment horizontal="center" vertical="bottom" textRotation="0" wrapText="false" indent="0" shrinkToFit="false"/>
      <protection locked="false" hidden="false"/>
    </xf>
    <xf numFmtId="167" fontId="6" fillId="0" borderId="1" xfId="24" applyFont="false" applyBorder="false" applyAlignment="false" applyProtection="true">
      <alignment horizontal="center" vertical="center" textRotation="0" wrapText="false" indent="0" shrinkToFit="false" readingOrder="1"/>
      <protection locked="true" hidden="false"/>
    </xf>
    <xf numFmtId="165" fontId="17" fillId="0" borderId="8" xfId="0" applyFont="true" applyBorder="true" applyAlignment="true" applyProtection="true">
      <alignment horizontal="left" vertical="bottom" textRotation="0" wrapText="false" indent="0" shrinkToFit="false"/>
      <protection locked="false" hidden="false"/>
    </xf>
    <xf numFmtId="165" fontId="17" fillId="0" borderId="8" xfId="0" applyFont="true" applyBorder="true" applyAlignment="false" applyProtection="true">
      <alignment horizontal="general" vertical="bottom" textRotation="0" wrapText="false" indent="0" shrinkToFit="false"/>
      <protection locked="false" hidden="false"/>
    </xf>
    <xf numFmtId="165" fontId="19" fillId="0" borderId="0" xfId="0" applyFont="true" applyBorder="false" applyAlignment="false" applyProtection="true">
      <alignment horizontal="general" vertical="bottom" textRotation="0" wrapText="false" indent="0" shrinkToFit="false"/>
      <protection locked="true" hidden="false"/>
    </xf>
    <xf numFmtId="165" fontId="19" fillId="0" borderId="0" xfId="0" applyFont="true" applyBorder="false" applyAlignment="true" applyProtection="true">
      <alignment horizontal="general" vertical="bottom" textRotation="0" wrapText="false" indent="0" shrinkToFit="false"/>
      <protection locked="true" hidden="false"/>
    </xf>
    <xf numFmtId="164" fontId="7" fillId="0" borderId="2" xfId="27" applyFont="true" applyBorder="false" applyAlignment="false" applyProtection="true">
      <alignment horizontal="center" vertical="bottom" textRotation="0" wrapText="false" indent="0" shrinkToFit="false"/>
      <protection locked="true" hidden="false"/>
    </xf>
    <xf numFmtId="165" fontId="10" fillId="0" borderId="6" xfId="34" applyFont="true" applyBorder="false" applyAlignment="true" applyProtection="true">
      <alignment horizontal="left" vertical="bottom" textRotation="0" wrapText="false" indent="0" shrinkToFit="false"/>
      <protection locked="true" hidden="false"/>
    </xf>
    <xf numFmtId="172" fontId="17" fillId="0" borderId="0" xfId="0" applyFont="true" applyBorder="false" applyAlignment="false" applyProtection="true">
      <alignment horizontal="general" vertical="bottom" textRotation="0" wrapText="false" indent="0" shrinkToFit="false"/>
      <protection locked="false" hidden="false"/>
    </xf>
    <xf numFmtId="165" fontId="17" fillId="0" borderId="0" xfId="0" applyFont="true" applyBorder="false" applyAlignment="true" applyProtection="true">
      <alignment horizontal="left" vertical="bottom" textRotation="0" wrapText="false" indent="0" shrinkToFit="false"/>
      <protection locked="false" hidden="false"/>
    </xf>
    <xf numFmtId="165" fontId="10" fillId="0" borderId="4" xfId="30" applyFont="true" applyBorder="false" applyAlignment="false" applyProtection="true">
      <alignment horizontal="left" vertical="bottom" textRotation="0" wrapText="false" indent="0" shrinkToFit="false"/>
      <protection locked="true" hidden="false"/>
    </xf>
    <xf numFmtId="165" fontId="17" fillId="0" borderId="0" xfId="0" applyFont="true" applyBorder="false" applyAlignment="true" applyProtection="true">
      <alignment horizontal="general" vertical="bottom" textRotation="0" wrapText="false" indent="0" shrinkToFit="false"/>
      <protection locked="false" hidden="false"/>
    </xf>
    <xf numFmtId="165" fontId="17" fillId="0" borderId="0" xfId="0" applyFont="true" applyBorder="false" applyAlignment="true" applyProtection="true">
      <alignment horizontal="left" vertical="bottom" textRotation="0" wrapText="true" indent="0" shrinkToFit="false"/>
      <protection locked="false" hidden="false"/>
    </xf>
    <xf numFmtId="165" fontId="17" fillId="0" borderId="0" xfId="0" applyFont="true" applyBorder="false" applyAlignment="true" applyProtection="true">
      <alignment horizontal="general" vertical="bottom" textRotation="0" wrapText="true" indent="0" shrinkToFit="false"/>
      <protection locked="false" hidden="false"/>
    </xf>
    <xf numFmtId="165" fontId="18" fillId="0" borderId="0" xfId="0" applyFont="true" applyBorder="false" applyAlignment="false" applyProtection="true">
      <alignment horizontal="general" vertical="bottom" textRotation="0" wrapText="false" indent="0" shrinkToFit="false"/>
      <protection locked="false" hidden="false"/>
    </xf>
    <xf numFmtId="168" fontId="12" fillId="0" borderId="7" xfId="35" applyFont="false" applyBorder="false" applyAlignment="false" applyProtection="true">
      <alignment horizontal="right" vertical="center" textRotation="0" wrapText="false" indent="0" shrinkToFit="false"/>
      <protection locked="true" hidden="false"/>
    </xf>
    <xf numFmtId="165" fontId="17" fillId="0" borderId="0" xfId="0" applyFont="true" applyBorder="false" applyAlignment="true" applyProtection="true">
      <alignment horizontal="left" vertical="center" textRotation="0" wrapText="true" indent="0" shrinkToFit="false"/>
      <protection locked="false" hidden="false"/>
    </xf>
    <xf numFmtId="167" fontId="23" fillId="0" borderId="1" xfId="24" applyFont="true" applyBorder="false" applyAlignment="false" applyProtection="true">
      <alignment horizontal="center" vertical="center" textRotation="0" wrapText="false" indent="0" shrinkToFit="false" readingOrder="1"/>
      <protection locked="true" hidden="false"/>
    </xf>
    <xf numFmtId="167" fontId="23" fillId="0" borderId="1" xfId="24" applyFont="true" applyBorder="false" applyAlignment="false" applyProtection="true">
      <alignment horizontal="center" vertical="center" textRotation="0" wrapText="false" indent="0" shrinkToFit="false" readingOrder="1"/>
      <protection locked="true" hidden="false"/>
    </xf>
    <xf numFmtId="169" fontId="14" fillId="0" borderId="0" xfId="37" applyFont="false" applyBorder="false" applyAlignment="false" applyProtection="true">
      <alignment horizontal="left" vertical="center" textRotation="180" wrapText="false" indent="0" shrinkToFit="false"/>
      <protection locked="false" hidden="false"/>
    </xf>
    <xf numFmtId="165" fontId="24" fillId="0" borderId="0" xfId="0" applyFont="true" applyBorder="false" applyAlignment="false" applyProtection="true">
      <alignment horizontal="general" vertical="bottom" textRotation="0" wrapText="false" indent="0" shrinkToFit="false"/>
      <protection locked="false" hidden="false"/>
    </xf>
    <xf numFmtId="165" fontId="10" fillId="0" borderId="6" xfId="34" applyFont="true" applyBorder="false" applyAlignment="false" applyProtection="true">
      <alignment horizontal="left" vertical="bottom" textRotation="0" wrapText="false" indent="0" shrinkToFit="false"/>
      <protection locked="true" hidden="false"/>
    </xf>
    <xf numFmtId="170" fontId="15" fillId="0" borderId="0" xfId="38" applyFont="false" applyBorder="false" applyAlignment="false" applyProtection="true">
      <alignment horizontal="right" vertical="bottom" textRotation="255" wrapText="false" indent="0" shrinkToFit="false"/>
      <protection locked="false" hidden="false"/>
    </xf>
    <xf numFmtId="165" fontId="17" fillId="0" borderId="0" xfId="0" applyFont="true" applyBorder="false" applyAlignment="true" applyProtection="true">
      <alignment horizontal="general" vertical="center" textRotation="0" wrapText="true" indent="0" shrinkToFit="false"/>
      <protection locked="false" hidden="false"/>
    </xf>
    <xf numFmtId="165" fontId="17" fillId="0" borderId="0" xfId="0" applyFont="true" applyBorder="false" applyAlignment="true" applyProtection="true">
      <alignment horizontal="general" vertical="top" textRotation="0" wrapText="false" indent="0" shrinkToFit="false"/>
      <protection locked="false" hidden="false"/>
    </xf>
    <xf numFmtId="165" fontId="11" fillId="0" borderId="6" xfId="34" applyFont="true" applyBorder="false" applyAlignment="false" applyProtection="true">
      <alignment horizontal="left" vertical="bottom" textRotation="0" wrapText="false" indent="0" shrinkToFit="false"/>
      <protection locked="true" hidden="false"/>
    </xf>
    <xf numFmtId="171" fontId="16" fillId="0" borderId="7" xfId="39" applyFont="false" applyBorder="false" applyAlignment="true" applyProtection="true">
      <alignment horizontal="right" vertical="center" textRotation="0" wrapText="false" indent="0" shrinkToFit="false"/>
      <protection locked="true" hidden="false"/>
    </xf>
    <xf numFmtId="165" fontId="17" fillId="0" borderId="0" xfId="0" applyFont="true" applyBorder="false" applyAlignment="true" applyProtection="true">
      <alignment horizontal="left" vertical="center" textRotation="0" wrapText="false" indent="0" shrinkToFit="false"/>
      <protection locked="false" hidden="false"/>
    </xf>
    <xf numFmtId="173" fontId="0" fillId="0" borderId="0" xfId="0" applyFont="false" applyBorder="false" applyAlignment="false" applyProtection="true">
      <alignment horizontal="general" vertical="bottom" textRotation="0" wrapText="false" indent="0" shrinkToFit="false"/>
      <protection locked="false" hidden="false"/>
    </xf>
    <xf numFmtId="165" fontId="17" fillId="0" borderId="0" xfId="0" applyFont="true" applyBorder="false" applyAlignment="false" applyProtection="true">
      <alignment horizontal="general" vertical="bottom" textRotation="0" wrapText="false" indent="0" shrinkToFit="false"/>
      <protection locked="true" hidden="false"/>
    </xf>
    <xf numFmtId="165" fontId="20" fillId="0" borderId="0" xfId="0" applyFont="true" applyBorder="false" applyAlignment="false" applyProtection="true">
      <alignment horizontal="general" vertical="bottom" textRotation="0" wrapText="false" indent="0" shrinkToFit="false"/>
      <protection locked="false" hidden="false"/>
    </xf>
    <xf numFmtId="165" fontId="25" fillId="0" borderId="0" xfId="0" applyFont="true" applyBorder="false" applyAlignment="true" applyProtection="true">
      <alignment horizontal="center" vertical="center" textRotation="0" wrapText="false" indent="0" shrinkToFit="false"/>
      <protection locked="false" hidden="false"/>
    </xf>
    <xf numFmtId="165" fontId="17" fillId="0" borderId="9" xfId="0" applyFont="true" applyBorder="true" applyAlignment="false" applyProtection="true">
      <alignment horizontal="general" vertical="bottom" textRotation="0" wrapText="false" indent="0" shrinkToFit="false"/>
      <protection locked="false" hidden="false"/>
    </xf>
    <xf numFmtId="165" fontId="18" fillId="0" borderId="9" xfId="0" applyFont="true" applyBorder="true" applyAlignment="false" applyProtection="true">
      <alignment horizontal="general" vertical="bottom" textRotation="0" wrapText="false" indent="0" shrinkToFit="false"/>
      <protection locked="false" hidden="false"/>
    </xf>
    <xf numFmtId="165" fontId="17" fillId="0" borderId="10" xfId="0" applyFont="true" applyBorder="true" applyAlignment="false" applyProtection="true">
      <alignment horizontal="general" vertical="bottom" textRotation="0" wrapText="false" indent="0" shrinkToFit="false"/>
      <protection locked="false" hidden="false"/>
    </xf>
    <xf numFmtId="165" fontId="17" fillId="0" borderId="11" xfId="0" applyFont="true" applyBorder="true" applyAlignment="false" applyProtection="true">
      <alignment horizontal="general" vertical="bottom" textRotation="0" wrapText="false" indent="0" shrinkToFit="false"/>
      <protection locked="false" hidden="false"/>
    </xf>
    <xf numFmtId="165" fontId="17" fillId="0" borderId="10" xfId="0" applyFont="true" applyBorder="true" applyAlignment="false" applyProtection="true">
      <alignment horizontal="general" vertical="bottom" textRotation="0" wrapText="false" indent="0" shrinkToFit="false"/>
      <protection locked="false" hidden="false"/>
    </xf>
    <xf numFmtId="165" fontId="17" fillId="0" borderId="11" xfId="0" applyFont="true" applyBorder="true" applyAlignment="false" applyProtection="true">
      <alignment horizontal="general" vertical="bottom" textRotation="0" wrapText="false" indent="0" shrinkToFit="false"/>
      <protection locked="false" hidden="false"/>
    </xf>
    <xf numFmtId="165" fontId="18" fillId="0" borderId="11" xfId="0" applyFont="true" applyBorder="true" applyAlignment="false" applyProtection="true">
      <alignment horizontal="general" vertical="bottom" textRotation="0" wrapText="false" indent="0" shrinkToFit="false"/>
      <protection locked="false" hidden="false"/>
    </xf>
    <xf numFmtId="173" fontId="17" fillId="4" borderId="10" xfId="0" applyFont="true" applyBorder="true" applyAlignment="false" applyProtection="true">
      <alignment horizontal="general" vertical="bottom" textRotation="0" wrapText="false" indent="0" shrinkToFit="false"/>
      <protection locked="false" hidden="false"/>
    </xf>
    <xf numFmtId="165" fontId="17" fillId="0" borderId="12" xfId="0" applyFont="true" applyBorder="true" applyAlignment="false" applyProtection="true">
      <alignment horizontal="general" vertical="bottom" textRotation="0" wrapText="false" indent="0" shrinkToFit="false"/>
      <protection locked="false" hidden="false"/>
    </xf>
    <xf numFmtId="165" fontId="17" fillId="0" borderId="13" xfId="0" applyFont="true" applyBorder="true" applyAlignment="false" applyProtection="true">
      <alignment horizontal="general" vertical="bottom" textRotation="0" wrapText="false" indent="0" shrinkToFit="false"/>
      <protection locked="false" hidden="false"/>
    </xf>
    <xf numFmtId="173" fontId="17" fillId="4" borderId="12" xfId="0" applyFont="true" applyBorder="true" applyAlignment="false" applyProtection="true">
      <alignment horizontal="general" vertical="bottom" textRotation="0" wrapText="false" indent="0" shrinkToFit="false"/>
      <protection locked="false" hidden="false"/>
    </xf>
    <xf numFmtId="165" fontId="17" fillId="0" borderId="0" xfId="0" applyFont="true" applyBorder="true" applyAlignment="true" applyProtection="true">
      <alignment horizontal="left" vertical="bottom" textRotation="0" wrapText="false" indent="0" shrinkToFit="false"/>
      <protection locked="true" hidden="false"/>
    </xf>
    <xf numFmtId="165" fontId="17" fillId="0" borderId="0" xfId="0" applyFont="true" applyBorder="true" applyAlignment="true" applyProtection="true">
      <alignment horizontal="left" vertical="bottom" textRotation="0" wrapText="false" indent="0" shrinkToFit="false"/>
      <protection locked="false" hidden="false"/>
    </xf>
    <xf numFmtId="165" fontId="17" fillId="0" borderId="0" xfId="0" applyFont="true" applyBorder="true" applyAlignment="true" applyProtection="true">
      <alignment horizontal="left" vertical="bottom" textRotation="0" wrapText="true" indent="0" shrinkToFit="false"/>
      <protection locked="false" hidden="false"/>
    </xf>
    <xf numFmtId="165" fontId="17" fillId="0" borderId="0" xfId="0" applyFont="true" applyBorder="false" applyAlignment="true" applyProtection="true">
      <alignment horizontal="right" vertical="top" textRotation="0" wrapText="false" indent="0" shrinkToFit="false"/>
      <protection locked="false" hidden="false"/>
    </xf>
    <xf numFmtId="165" fontId="17" fillId="0" borderId="0" xfId="0" applyFont="true" applyBorder="false" applyAlignment="true" applyProtection="true">
      <alignment horizontal="center" vertical="top" textRotation="0" wrapText="false" indent="0" shrinkToFit="false"/>
      <protection locked="false" hidden="false"/>
    </xf>
  </cellXfs>
  <cellStyles count="26">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 name="Result" xfId="20" builtinId="53" customBuiltin="true"/>
    <cellStyle name="Result2" xfId="21" builtinId="53" customBuiltin="true"/>
    <cellStyle name="Heading" xfId="22" builtinId="53" customBuiltin="true"/>
    <cellStyle name="Heading1" xfId="23" builtinId="53" customBuiltin="true"/>
    <cellStyle name="weekday" xfId="24" builtinId="53" customBuiltin="true"/>
    <cellStyle name="day number shade" xfId="25" builtinId="53" customBuiltin="true"/>
    <cellStyle name="shade" xfId="26" builtinId="53" customBuiltin="true"/>
    <cellStyle name="day number" xfId="27" builtinId="53" customBuiltin="true"/>
    <cellStyle name="day font" xfId="28" builtinId="53" customBuiltin="true"/>
    <cellStyle name="vertical border shade" xfId="29" builtinId="53" customBuiltin="true"/>
    <cellStyle name="vertical border" xfId="30" builtinId="53" customBuiltin="true"/>
    <cellStyle name="cell bottom shade" xfId="31" builtinId="53" customBuiltin="true"/>
    <cellStyle name="cell bottom" xfId="32" builtinId="53" customBuiltin="true"/>
    <cellStyle name="upper left shade" xfId="33" builtinId="53" customBuiltin="true"/>
    <cellStyle name="upper left" xfId="34" builtinId="53" customBuiltin="true"/>
    <cellStyle name="MonthBottomRight" xfId="35" builtinId="53" customBuiltin="true"/>
    <cellStyle name="A month" xfId="36" builtinId="53" customBuiltin="true"/>
    <cellStyle name="B month" xfId="37" builtinId="53" customBuiltin="true"/>
    <cellStyle name="C month" xfId="38" builtinId="53" customBuiltin="true"/>
    <cellStyle name="D month" xfId="39" builtinId="53" customBuiltin="true"/>
  </cellStyles>
  <dxfs count="8">
    <dxf>
      <font>
        <name val="Arial"/>
        <family val="2"/>
        <b val="0"/>
      </font>
      <numFmt numFmtId="164" formatCode="D"/>
      <fill>
        <patternFill>
          <bgColor rgb="FF999999"/>
        </patternFill>
      </fill>
      <alignment horizontal="center" vertical="center" textRotation="0" wrapText="false" indent="0" shrinkToFit="false"/>
      <border diagonalUp="false" diagonalDown="false">
        <left style="thin"/>
        <right/>
        <top style="thin"/>
        <bottom/>
        <diagonal/>
      </border>
    </dxf>
    <dxf>
      <font>
        <name val="Arial"/>
        <family val="2"/>
        <b val="0"/>
        <color rgb="FF000000"/>
      </font>
      <numFmt numFmtId="164" formatCode="D"/>
      <fill>
        <patternFill>
          <bgColor rgb="00FFFFFF"/>
        </patternFill>
      </fill>
      <alignment horizontal="center" vertical="bottom" textRotation="0" wrapText="false" indent="0" shrinkToFit="false"/>
      <border diagonalUp="false" diagonalDown="false">
        <left style="thin"/>
        <right/>
        <top style="thin"/>
        <bottom/>
        <diagonal/>
      </border>
    </dxf>
    <dxf>
      <font>
        <name val="Comic Sans MS"/>
        <family val="4"/>
        <b val="0"/>
      </font>
      <fill>
        <patternFill>
          <bgColor rgb="FF999999"/>
        </patternFill>
      </fill>
      <alignment horizontal="left" vertical="bottom" textRotation="0" wrapText="false" indent="0" shrinkToFit="false"/>
      <border diagonalUp="false" diagonalDown="false">
        <left style="thin"/>
        <right style="thin"/>
        <top/>
        <bottom/>
        <diagonal/>
      </border>
    </dxf>
    <dxf>
      <font>
        <name val="Comic Sans MS"/>
        <family val="4"/>
        <b val="0"/>
        <color rgb="FF000000"/>
      </font>
      <fill>
        <patternFill>
          <bgColor rgb="00FFFFFF"/>
        </patternFill>
      </fill>
      <border diagonalUp="false" diagonalDown="false">
        <left style="thin"/>
        <right style="thin"/>
        <top/>
        <bottom/>
        <diagonal/>
      </border>
    </dxf>
    <dxf>
      <font>
        <name val="Comic Sans MS"/>
        <family val="4"/>
        <b val="0"/>
      </font>
      <fill>
        <patternFill>
          <bgColor rgb="FF999999"/>
        </patternFill>
      </fill>
      <alignment horizontal="left" vertical="bottom" textRotation="0" wrapText="false" indent="0" shrinkToFit="false"/>
      <border diagonalUp="false" diagonalDown="false">
        <left/>
        <right style="thin"/>
        <top style="thin"/>
        <bottom/>
        <diagonal/>
      </border>
    </dxf>
    <dxf>
      <font>
        <name val="Comic Sans MS"/>
        <family val="4"/>
        <b val="0"/>
        <color rgb="FF000000"/>
      </font>
      <fill>
        <patternFill>
          <bgColor rgb="00FFFFFF"/>
        </patternFill>
      </fill>
      <border diagonalUp="false" diagonalDown="false">
        <left/>
        <right style="thin"/>
        <top style="thin"/>
        <bottom/>
        <diagonal/>
      </border>
    </dxf>
    <dxf>
      <font>
        <name val="Comic Sans MS"/>
        <family val="4"/>
        <b val="0"/>
      </font>
      <fill>
        <patternFill>
          <bgColor rgb="FF999999"/>
        </patternFill>
      </fill>
      <border diagonalUp="false" diagonalDown="false">
        <left style="thin"/>
        <right style="thin"/>
        <top/>
        <bottom style="thin"/>
        <diagonal/>
      </border>
    </dxf>
    <dxf>
      <font>
        <name val="Comic Sans MS"/>
        <family val="4"/>
        <b val="0"/>
        <color rgb="FF000000"/>
      </font>
      <fill>
        <patternFill>
          <bgColor rgb="00FFFFFF"/>
        </patternFill>
      </fill>
      <border diagonalUp="false" diagonalDown="false">
        <left style="thin"/>
        <right style="thin"/>
        <top/>
        <bottom style="thin"/>
        <diagonal/>
      </border>
    </dxf>
  </dxfs>
  <colors>
    <indexedColors>
      <rgbColor rgb="FF000000"/>
      <rgbColor rgb="FFFFFFFF"/>
      <rgbColor rgb="FFFF3333"/>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FCC"/>
      <rgbColor rgb="FFCCFFFF"/>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99999"/>
      <rgbColor rgb="FF003366"/>
      <rgbColor rgb="FF339966"/>
      <rgbColor rgb="FF003300"/>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worksheet" Target="worksheets/sheet4.xml"/><Relationship Id="rId6" Type="http://schemas.openxmlformats.org/officeDocument/2006/relationships/worksheet" Target="worksheets/sheet5.xml"/><Relationship Id="rId7" Type="http://schemas.openxmlformats.org/officeDocument/2006/relationships/worksheet" Target="worksheets/sheet6.xml"/><Relationship Id="rId8" Type="http://schemas.openxmlformats.org/officeDocument/2006/relationships/sharedStrings" Target="sharedStrings.xml"/>
</Relationships>
</file>

<file path=xl/drawings/drawing1.xml><?xml version="1.0" encoding="utf-8"?>
<xdr:wsDr xmlns:xdr="http://schemas.openxmlformats.org/drawingml/2006/spreadsheetDrawing" xmlns:a="http://schemas.openxmlformats.org/drawingml/2006/main" xmlns:r="http://schemas.openxmlformats.org/officeDocument/2006/relationships"/>
</file>

<file path=xl/drawings/drawing2.xml><?xml version="1.0" encoding="utf-8"?>
<xdr:wsDr xmlns:xdr="http://schemas.openxmlformats.org/drawingml/2006/spreadsheetDrawing" xmlns:a="http://schemas.openxmlformats.org/drawingml/2006/main" xmlns:r="http://schemas.openxmlformats.org/officeDocument/2006/relationships"/>
</file>

<file path=xl/drawings/drawing3.xml><?xml version="1.0" encoding="utf-8"?>
<xdr:wsDr xmlns:xdr="http://schemas.openxmlformats.org/drawingml/2006/spreadsheetDrawing" xmlns:a="http://schemas.openxmlformats.org/drawingml/2006/main" xmlns:r="http://schemas.openxmlformats.org/officeDocument/2006/relationships"/>
</file>

<file path=xl/drawings/drawing4.xml><?xml version="1.0" encoding="utf-8"?>
<xdr:wsDr xmlns:xdr="http://schemas.openxmlformats.org/drawingml/2006/spreadsheetDrawing" xmlns:a="http://schemas.openxmlformats.org/drawingml/2006/main" xmlns:r="http://schemas.openxmlformats.org/officeDocument/2006/relationships"/>
</file>

<file path=xl/worksheets/_rels/sheet1.xml.rels><?xml version="1.0" encoding="UTF-8"?>
<Relationships xmlns="http://schemas.openxmlformats.org/package/2006/relationships"><Relationship Id="rId1" Type="http://schemas.openxmlformats.org/officeDocument/2006/relationships/drawing" Target="../drawings/drawing1.xml"/>
</Relationships>
</file>

<file path=xl/worksheets/_rels/sheet2.xml.rels><?xml version="1.0" encoding="UTF-8"?>
<Relationships xmlns="http://schemas.openxmlformats.org/package/2006/relationships"><Relationship Id="rId1" Type="http://schemas.openxmlformats.org/officeDocument/2006/relationships/drawing" Target="../drawings/drawing2.xml"/>
</Relationships>
</file>

<file path=xl/worksheets/_rels/sheet3.xml.rels><?xml version="1.0" encoding="UTF-8"?>
<Relationships xmlns="http://schemas.openxmlformats.org/package/2006/relationships"><Relationship Id="rId1" Type="http://schemas.openxmlformats.org/officeDocument/2006/relationships/drawing" Target="../drawings/drawing3.xml"/>
</Relationships>
</file>

<file path=xl/worksheets/_rels/sheet4.xml.rels><?xml version="1.0" encoding="UTF-8"?>
<Relationships xmlns="http://schemas.openxmlformats.org/package/2006/relationships"><Relationship Id="rId1" Type="http://schemas.openxmlformats.org/officeDocument/2006/relationships/drawing" Target="../drawings/drawing4.xml"/>
</Relationships>
</file>

<file path=xl/worksheets/_rels/sheet5.xml.rels><?xml version="1.0" encoding="UTF-8"?>
<Relationships xmlns="http://schemas.openxmlformats.org/package/2006/relationships"><Relationship Id="rId1" Type="http://schemas.openxmlformats.org/officeDocument/2006/relationships/comments" Target="../comments5.xml"/><Relationship Id="rId2" Type="http://schemas.openxmlformats.org/officeDocument/2006/relationships/vmlDrawing" Target="../drawings/vmlDrawing1.vm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AC419"/>
  <sheetViews>
    <sheetView showFormulas="false" showGridLines="true" showRowColHeaders="false" showZeros="true" rightToLeft="false" tabSelected="true" showOutlineSymbols="true" defaultGridColor="true" view="normal" topLeftCell="A1" colorId="64" zoomScale="100" zoomScaleNormal="100" zoomScalePageLayoutView="60" workbookViewId="0">
      <selection pane="topLeft" activeCell="A1" activeCellId="0" sqref="A1"/>
    </sheetView>
  </sheetViews>
  <sheetFormatPr defaultRowHeight="13.7" zeroHeight="false" outlineLevelRow="0" outlineLevelCol="0"/>
  <cols>
    <col collapsed="false" customWidth="true" hidden="true" outlineLevel="0" max="1" min="1" style="1" width="4.23"/>
    <col collapsed="false" customWidth="true" hidden="false" outlineLevel="0" max="2" min="2" style="1" width="2.82"/>
    <col collapsed="false" customWidth="true" hidden="false" outlineLevel="0" max="3" min="3" style="1" width="17.64"/>
    <col collapsed="false" customWidth="true" hidden="false" outlineLevel="0" max="4" min="4" style="1" width="2.82"/>
    <col collapsed="false" customWidth="true" hidden="false" outlineLevel="0" max="5" min="5" style="1" width="17.64"/>
    <col collapsed="false" customWidth="true" hidden="false" outlineLevel="0" max="6" min="6" style="1" width="2.82"/>
    <col collapsed="false" customWidth="true" hidden="false" outlineLevel="0" max="7" min="7" style="1" width="17.64"/>
    <col collapsed="false" customWidth="true" hidden="false" outlineLevel="0" max="8" min="8" style="1" width="2.82"/>
    <col collapsed="false" customWidth="true" hidden="false" outlineLevel="0" max="9" min="9" style="1" width="17.64"/>
    <col collapsed="false" customWidth="true" hidden="false" outlineLevel="0" max="10" min="10" style="1" width="2.82"/>
    <col collapsed="false" customWidth="true" hidden="false" outlineLevel="0" max="11" min="11" style="1" width="17.64"/>
    <col collapsed="false" customWidth="true" hidden="false" outlineLevel="0" max="12" min="12" style="1" width="2.82"/>
    <col collapsed="false" customWidth="true" hidden="false" outlineLevel="0" max="13" min="13" style="1" width="17.64"/>
    <col collapsed="false" customWidth="true" hidden="false" outlineLevel="0" max="14" min="14" style="1" width="2.82"/>
    <col collapsed="false" customWidth="true" hidden="false" outlineLevel="0" max="15" min="15" style="1" width="17.64"/>
    <col collapsed="false" customWidth="true" hidden="false" outlineLevel="0" max="16" min="16" style="2" width="4.31"/>
    <col collapsed="false" customWidth="true" hidden="false" outlineLevel="0" max="17" min="17" style="3" width="12.59"/>
    <col collapsed="false" customWidth="true" hidden="false" outlineLevel="0" max="21" min="18" style="2" width="12.59"/>
    <col collapsed="false" customWidth="true" hidden="false" outlineLevel="0" max="22" min="22" style="2" width="7.45"/>
    <col collapsed="false" customWidth="true" hidden="false" outlineLevel="0" max="32" min="23" style="2" width="12.59"/>
    <col collapsed="false" customWidth="true" hidden="false" outlineLevel="0" max="1025" min="33" style="1" width="12.59"/>
  </cols>
  <sheetData>
    <row r="1" customFormat="false" ht="38.9" hidden="false" customHeight="true" outlineLevel="0" collapsed="false">
      <c r="A1" s="4" t="n">
        <f aca="false">DATE(entry!$B$1,1,1)</f>
        <v>43466</v>
      </c>
      <c r="B1" s="5" t="n">
        <f aca="false">A1</f>
        <v>43466</v>
      </c>
      <c r="C1" s="5"/>
      <c r="D1" s="5"/>
      <c r="E1" s="5"/>
      <c r="F1" s="5"/>
      <c r="G1" s="5"/>
      <c r="H1" s="5"/>
      <c r="I1" s="5"/>
      <c r="J1" s="5"/>
      <c r="K1" s="5"/>
      <c r="L1" s="5"/>
      <c r="M1" s="5"/>
      <c r="N1" s="5"/>
      <c r="O1" s="5"/>
      <c r="Q1" s="6"/>
    </row>
    <row r="2" customFormat="false" ht="21.85" hidden="false" customHeight="false" outlineLevel="0" collapsed="false">
      <c r="A2" s="4"/>
      <c r="B2" s="7" t="n">
        <f aca="false">D2-1</f>
        <v>1</v>
      </c>
      <c r="C2" s="7"/>
      <c r="D2" s="7" t="n">
        <v>2</v>
      </c>
      <c r="E2" s="7"/>
      <c r="F2" s="7" t="n">
        <f aca="false">D2+1</f>
        <v>3</v>
      </c>
      <c r="G2" s="7"/>
      <c r="H2" s="7" t="n">
        <f aca="false">F2+1</f>
        <v>4</v>
      </c>
      <c r="I2" s="7"/>
      <c r="J2" s="7" t="n">
        <f aca="false">H2+1</f>
        <v>5</v>
      </c>
      <c r="K2" s="7"/>
      <c r="L2" s="7" t="n">
        <f aca="false">J2+1</f>
        <v>6</v>
      </c>
      <c r="M2" s="7"/>
      <c r="N2" s="7" t="n">
        <f aca="false">L2+1</f>
        <v>7</v>
      </c>
      <c r="O2" s="7"/>
      <c r="Q2" s="1"/>
      <c r="R2" s="8" t="s">
        <v>0</v>
      </c>
      <c r="S2" s="9"/>
      <c r="T2" s="9"/>
      <c r="U2" s="9"/>
      <c r="V2" s="9"/>
      <c r="W2" s="9"/>
      <c r="X2" s="9"/>
      <c r="Z2" s="1"/>
      <c r="AA2" s="1"/>
      <c r="AB2" s="1"/>
      <c r="AC2" s="1"/>
    </row>
    <row r="3" customFormat="false" ht="13.7" hidden="false" customHeight="true" outlineLevel="0" collapsed="false">
      <c r="A3" s="4"/>
      <c r="B3" s="10" t="n">
        <f aca="false">B1+1-WEEKDAY(B1)</f>
        <v>43464</v>
      </c>
      <c r="C3" s="11" t="str">
        <f aca="false">IF(ISNA(MATCH(B3,entry!$B$3:$B$51,0))," ",VLOOKUP(B3,entry!$B$3:$C$51,2,0))</f>
        <v> </v>
      </c>
      <c r="D3" s="10" t="n">
        <f aca="false">B3+1</f>
        <v>43465</v>
      </c>
      <c r="E3" s="11" t="str">
        <f aca="false">IF(ISNA(MATCH(D3,entry!$B$3:$B$51,0))," ",VLOOKUP(D3,entry!$B$3:$C$51,2,0))</f>
        <v>New Years Eve</v>
      </c>
      <c r="F3" s="10" t="n">
        <f aca="false">D3+1</f>
        <v>43466</v>
      </c>
      <c r="G3" s="11" t="str">
        <f aca="false">IF(ISNA(MATCH(F3,entry!$B$3:$B$51,0))," ",VLOOKUP(F3,entry!$B$3:$C$51,2,0))</f>
        <v>New Years Day</v>
      </c>
      <c r="H3" s="10" t="n">
        <f aca="false">F3+1</f>
        <v>43467</v>
      </c>
      <c r="I3" s="11" t="str">
        <f aca="false">IF(ISNA(MATCH(H3,entry!$B$3:$B$51,0))," ",VLOOKUP(H3,entry!$B$3:$C$51,2,0))</f>
        <v> </v>
      </c>
      <c r="J3" s="10" t="n">
        <f aca="false">H3+1</f>
        <v>43468</v>
      </c>
      <c r="K3" s="11" t="str">
        <f aca="false">IF(ISNA(MATCH(J3,entry!$B$3:$B$51,0))," ",VLOOKUP(J3,entry!$B$3:$C$51,2,0))</f>
        <v> </v>
      </c>
      <c r="L3" s="10" t="n">
        <f aca="false">J3+1</f>
        <v>43469</v>
      </c>
      <c r="M3" s="11" t="str">
        <f aca="false">IF(ISNA(MATCH(L3,entry!$B$3:$B$51,0))," ",VLOOKUP(L3,entry!$B$3:$C$51,2,0))</f>
        <v> </v>
      </c>
      <c r="N3" s="12" t="n">
        <f aca="false">L3+1</f>
        <v>43470</v>
      </c>
      <c r="O3" s="13" t="str">
        <f aca="false">IF(ISNA(MATCH(N3,entry!$B$3:$B$51,0))," ",VLOOKUP(N3,entry!$B$3:$C$51,2,0))</f>
        <v> </v>
      </c>
      <c r="P3" s="14"/>
      <c r="R3" s="15" t="str">
        <f aca="false">_xlfn.FORMULATEXT(A1)</f>
        <v>=DATE($entry.$B$1,1,1)</v>
      </c>
      <c r="S3" s="15"/>
      <c r="T3" s="15"/>
      <c r="U3" s="15"/>
      <c r="V3" s="15"/>
      <c r="W3" s="15"/>
      <c r="X3" s="15"/>
      <c r="Z3" s="1"/>
      <c r="AA3" s="1"/>
      <c r="AB3" s="1"/>
      <c r="AC3" s="1"/>
    </row>
    <row r="4" customFormat="false" ht="13.7" hidden="false" customHeight="true" outlineLevel="0" collapsed="false">
      <c r="A4" s="4"/>
      <c r="B4" s="10" t="str">
        <f aca="false">IF(ISNA(MATCH(B3,entry!$D$3:$D$51,0))," ",VLOOKUP(B3,entry!$D$3:$E$51,2,0))</f>
        <v> </v>
      </c>
      <c r="C4" s="10"/>
      <c r="D4" s="10" t="str">
        <f aca="false">IF(ISNA(MATCH(D3,entry!$D$3:$D$51,0))," ",VLOOKUP(D3,entry!$D$3:$E$51,2,0))</f>
        <v> </v>
      </c>
      <c r="E4" s="10"/>
      <c r="F4" s="10" t="str">
        <f aca="false">IF(ISNA(MATCH(F3,entry!$D$3:$D$51,0))," ",VLOOKUP(F3,entry!$D$3:$E$51,2,0))</f>
        <v> </v>
      </c>
      <c r="G4" s="10"/>
      <c r="H4" s="10" t="str">
        <f aca="false">IF(ISNA(MATCH(H3,entry!$D$3:$D$51,0))," ",VLOOKUP(H3,entry!$D$3:$E$51,2,0))</f>
        <v> </v>
      </c>
      <c r="I4" s="10"/>
      <c r="J4" s="10" t="str">
        <f aca="false">IF(ISNA(MATCH(J3,entry!$D$3:$D$51,0))," ",VLOOKUP(J3,entry!$D$3:$E$51,2,0))</f>
        <v> </v>
      </c>
      <c r="K4" s="10"/>
      <c r="L4" s="10" t="str">
        <f aca="false">IF(ISNA(MATCH(L3,entry!$D$3:$D$51,0))," ",VLOOKUP(L3,entry!$D$3:$E$51,2,0))</f>
        <v> </v>
      </c>
      <c r="M4" s="10"/>
      <c r="N4" s="16" t="str">
        <f aca="false">IF(ISNA(MATCH(N3,entry!$D$3:$D$51,0))," ",VLOOKUP(N3,entry!$D$3:$E$51,2,0))</f>
        <v> </v>
      </c>
      <c r="O4" s="16"/>
      <c r="R4" s="15"/>
      <c r="S4" s="15" t="s">
        <v>1</v>
      </c>
      <c r="T4" s="15"/>
      <c r="U4" s="15"/>
      <c r="V4" s="15"/>
      <c r="W4" s="15"/>
      <c r="X4" s="15"/>
      <c r="Z4" s="1"/>
      <c r="AA4" s="1"/>
      <c r="AB4" s="1"/>
      <c r="AC4" s="1"/>
    </row>
    <row r="5" customFormat="false" ht="13.7" hidden="false" customHeight="true" outlineLevel="0" collapsed="false">
      <c r="A5" s="4"/>
      <c r="B5" s="10" t="str">
        <f aca="false">IF(ISNA(MATCH(B3,entry!$F$3:$F$14,0))," ",VLOOKUP(B3,entry!$F$3:$G$14,2,0))</f>
        <v> </v>
      </c>
      <c r="C5" s="10"/>
      <c r="D5" s="10" t="str">
        <f aca="false">IF(ISNA(MATCH(D3,entry!$F$3:$F$14,0))," ",VLOOKUP(D3,entry!$F$3:$G$14,2,0))</f>
        <v> </v>
      </c>
      <c r="E5" s="10"/>
      <c r="F5" s="10" t="str">
        <f aca="false">IF(ISNA(MATCH(F3,entry!$F$3:$F$14,0))," ",VLOOKUP(F3,entry!$F$3:$G$14,2,0))</f>
        <v> </v>
      </c>
      <c r="G5" s="10"/>
      <c r="H5" s="10" t="str">
        <f aca="false">IF(ISNA(MATCH(H3,entry!$F$3:$F$14,0))," ",VLOOKUP(H3,entry!$F$3:$G$14,2,0))</f>
        <v> </v>
      </c>
      <c r="I5" s="10"/>
      <c r="J5" s="10" t="str">
        <f aca="false">IF(ISNA(MATCH(J3,entry!$F$3:$F$14,0))," ",VLOOKUP(J3,entry!$F$3:$G$14,2,0))</f>
        <v> </v>
      </c>
      <c r="K5" s="10"/>
      <c r="L5" s="10" t="str">
        <f aca="false">IF(ISNA(MATCH(L3,entry!$F$3:$F$14,0))," ",VLOOKUP(L3,entry!$F$3:$G$14,2,0))</f>
        <v> </v>
      </c>
      <c r="M5" s="10"/>
      <c r="N5" s="16" t="str">
        <f aca="false">IF(ISNA(MATCH(N3,entry!$F$3:$F$14,0))," ",VLOOKUP(N3,entry!$F$3:$G$14,2,0))</f>
        <v> </v>
      </c>
      <c r="O5" s="16"/>
      <c r="R5" s="15"/>
      <c r="S5" s="15" t="s">
        <v>2</v>
      </c>
      <c r="T5" s="15"/>
      <c r="U5" s="15"/>
      <c r="V5" s="15"/>
      <c r="W5" s="15"/>
      <c r="X5" s="15"/>
      <c r="Z5" s="1"/>
      <c r="AA5" s="1"/>
      <c r="AB5" s="1"/>
      <c r="AC5" s="1"/>
    </row>
    <row r="6" customFormat="false" ht="13.7" hidden="false" customHeight="true" outlineLevel="0" collapsed="false">
      <c r="A6" s="4"/>
      <c r="B6" s="10" t="str">
        <f aca="false">IF(ISNA(MATCH(B3,entry!$H$3:$H$14,0))," ",VLOOKUP(B3,entry!$H$3:$I$14,2,0))</f>
        <v> </v>
      </c>
      <c r="C6" s="10"/>
      <c r="D6" s="10" t="str">
        <f aca="false">IF(ISNA(MATCH(D3,entry!$H$3:$H$14,0))," ",VLOOKUP(D3,entry!$H$3:$I$14,2,0))</f>
        <v> </v>
      </c>
      <c r="E6" s="10"/>
      <c r="F6" s="10" t="str">
        <f aca="false">IF(ISNA(MATCH(F3,entry!$H$3:$H$14,0))," ",VLOOKUP(F3,entry!$H$3:$I$14,2,0))</f>
        <v> </v>
      </c>
      <c r="G6" s="10"/>
      <c r="H6" s="10" t="str">
        <f aca="false">IF(ISNA(MATCH(H3,entry!$H$3:$H$14,0))," ",VLOOKUP(H3,entry!$H$3:$I$14,2,0))</f>
        <v> </v>
      </c>
      <c r="I6" s="10"/>
      <c r="J6" s="10" t="str">
        <f aca="false">IF(ISNA(MATCH(J3,entry!$H$3:$H$14,0))," ",VLOOKUP(J3,entry!$H$3:$I$14,2,0))</f>
        <v> </v>
      </c>
      <c r="K6" s="10"/>
      <c r="L6" s="10" t="str">
        <f aca="false">IF(ISNA(MATCH(L3,entry!$H$3:$H$14,0))," ",VLOOKUP(L3,entry!$H$3:$I$14,2,0))</f>
        <v> </v>
      </c>
      <c r="M6" s="10"/>
      <c r="N6" s="16" t="str">
        <f aca="false">IF(ISNA(MATCH(N3,entry!$H$3:$H$14,0))," ",VLOOKUP(N3,entry!$H$3:$I$14,2,0))</f>
        <v> </v>
      </c>
      <c r="O6" s="16"/>
      <c r="R6" s="15" t="str">
        <f aca="false">_xlfn.FORMULATEXT(B3)</f>
        <v>=B1+1-WEEKDAY(B1)</v>
      </c>
      <c r="S6" s="15"/>
      <c r="T6" s="15"/>
      <c r="U6" s="15"/>
      <c r="V6" s="15"/>
      <c r="W6" s="15"/>
      <c r="X6" s="15"/>
      <c r="Z6" s="1"/>
      <c r="AA6" s="1"/>
      <c r="AB6" s="1"/>
      <c r="AC6" s="1"/>
    </row>
    <row r="7" customFormat="false" ht="13.7" hidden="false" customHeight="true" outlineLevel="0" collapsed="false">
      <c r="A7" s="4"/>
      <c r="B7" s="10" t="str">
        <f aca="false">IF(ISNA(MATCH(DAY(B3),entry!$J$3:$J$14,0))," ",VLOOKUP(DAY(B3),entry!$J$3:$K$14,2,0))</f>
        <v> </v>
      </c>
      <c r="C7" s="10"/>
      <c r="D7" s="10" t="str">
        <f aca="false">IF(ISNA(MATCH(DAY(D3),entry!$J$3:$J$14,0))," ",VLOOKUP(DAY(D3),entry!$J$3:$K$14,2,0))</f>
        <v> </v>
      </c>
      <c r="E7" s="10"/>
      <c r="F7" s="10" t="str">
        <f aca="false">IF(ISNA(MATCH(DAY(F3),entry!$J$3:$J$14,0))," ",VLOOKUP(DAY(F3),entry!$J$3:$K$14,2,0))</f>
        <v>Pay utilities</v>
      </c>
      <c r="G7" s="10"/>
      <c r="H7" s="10" t="str">
        <f aca="false">IF(ISNA(MATCH(DAY(H3),entry!$J$3:$J$14,0))," ",VLOOKUP(DAY(H3),entry!$J$3:$K$14,2,0))</f>
        <v> </v>
      </c>
      <c r="I7" s="10"/>
      <c r="J7" s="10" t="str">
        <f aca="false">IF(ISNA(MATCH(DAY(J3),entry!$J$3:$J$14,0))," ",VLOOKUP(DAY(J3),entry!$J$3:$K$14,2,0))</f>
        <v> </v>
      </c>
      <c r="K7" s="10"/>
      <c r="L7" s="10" t="str">
        <f aca="false">IF(ISNA(MATCH(DAY(L3),entry!$J$3:$J$14,0))," ",VLOOKUP(DAY(L3),entry!$J$3:$K$14,2,0))</f>
        <v> </v>
      </c>
      <c r="M7" s="10"/>
      <c r="N7" s="16" t="str">
        <f aca="false">IF(ISNA(MATCH(DAY(N3),entry!$J$3:$J$14,0))," ",VLOOKUP(DAY(N3),entry!$J$3:$K$14,2,0))</f>
        <v> </v>
      </c>
      <c r="O7" s="16"/>
      <c r="R7" s="15"/>
      <c r="S7" s="15" t="s">
        <v>3</v>
      </c>
      <c r="U7" s="17"/>
      <c r="V7" s="17"/>
      <c r="W7" s="17"/>
      <c r="X7" s="17"/>
      <c r="Z7" s="1"/>
      <c r="AA7" s="1"/>
      <c r="AB7" s="1"/>
      <c r="AC7" s="1"/>
    </row>
    <row r="8" customFormat="false" ht="13.7" hidden="false" customHeight="true" outlineLevel="0" collapsed="false">
      <c r="A8" s="4"/>
      <c r="B8" s="10"/>
      <c r="C8" s="10"/>
      <c r="D8" s="10"/>
      <c r="E8" s="10"/>
      <c r="F8" s="10"/>
      <c r="G8" s="10"/>
      <c r="H8" s="10"/>
      <c r="I8" s="10"/>
      <c r="J8" s="10"/>
      <c r="K8" s="10"/>
      <c r="L8" s="10"/>
      <c r="M8" s="10"/>
      <c r="N8" s="16"/>
      <c r="O8" s="16"/>
      <c r="R8" s="15"/>
      <c r="S8" s="15" t="s">
        <v>4</v>
      </c>
      <c r="U8" s="17"/>
      <c r="V8" s="17"/>
      <c r="W8" s="17"/>
      <c r="X8" s="17"/>
      <c r="Z8" s="1"/>
      <c r="AA8" s="1"/>
      <c r="AB8" s="1"/>
      <c r="AC8" s="1"/>
    </row>
    <row r="9" customFormat="false" ht="13.7" hidden="false" customHeight="true" outlineLevel="0" collapsed="false">
      <c r="A9" s="4"/>
      <c r="B9" s="12" t="n">
        <f aca="false">N3+1</f>
        <v>43471</v>
      </c>
      <c r="C9" s="13" t="str">
        <f aca="false">IF(ISNA(MATCH(B9,entry!$B$3:$B$51,0))," ",VLOOKUP(B9,entry!$B$3:$C$51,2,0))</f>
        <v> </v>
      </c>
      <c r="D9" s="12" t="n">
        <f aca="false">B9+1</f>
        <v>43472</v>
      </c>
      <c r="E9" s="13" t="str">
        <f aca="false">IF(ISNA(MATCH(D9,entry!$B$3:$B$51,0))," ",VLOOKUP(D9,entry!$B$3:$C$51,2,0))</f>
        <v> </v>
      </c>
      <c r="F9" s="12" t="n">
        <f aca="false">D9+1</f>
        <v>43473</v>
      </c>
      <c r="G9" s="13" t="str">
        <f aca="false">IF(ISNA(MATCH(F9,entry!$B$3:$B$51,0))," ",VLOOKUP(F9,entry!$B$3:$C$51,2,0))</f>
        <v> </v>
      </c>
      <c r="H9" s="12" t="n">
        <f aca="false">F9+1</f>
        <v>43474</v>
      </c>
      <c r="I9" s="13" t="str">
        <f aca="false">IF(ISNA(MATCH(H9,entry!$B$3:$B$51,0))," ",VLOOKUP(H9,entry!$B$3:$C$51,2,0))</f>
        <v> </v>
      </c>
      <c r="J9" s="12" t="n">
        <f aca="false">H9+1</f>
        <v>43475</v>
      </c>
      <c r="K9" s="13" t="str">
        <f aca="false">IF(ISNA(MATCH(J9,entry!$B$3:$B$51,0))," ",VLOOKUP(J9,entry!$B$3:$C$51,2,0))</f>
        <v> </v>
      </c>
      <c r="L9" s="12" t="n">
        <f aca="false">J9+1</f>
        <v>43476</v>
      </c>
      <c r="M9" s="13" t="str">
        <f aca="false">IF(ISNA(MATCH(L9,entry!$B$3:$B$51,0))," ",VLOOKUP(L9,entry!$B$3:$C$51,2,0))</f>
        <v> </v>
      </c>
      <c r="N9" s="12" t="n">
        <f aca="false">L9+1</f>
        <v>43477</v>
      </c>
      <c r="O9" s="13" t="str">
        <f aca="false">IF(ISNA(MATCH(N9,entry!$B$3:$B$51,0))," ",VLOOKUP(N9,entry!$B$3:$C$51,2,0))</f>
        <v> </v>
      </c>
      <c r="R9" s="15"/>
      <c r="S9" s="15" t="s">
        <v>5</v>
      </c>
      <c r="U9" s="17"/>
      <c r="V9" s="17"/>
      <c r="W9" s="17"/>
      <c r="X9" s="17"/>
      <c r="Z9" s="1"/>
      <c r="AA9" s="1"/>
      <c r="AB9" s="1"/>
      <c r="AC9" s="1"/>
    </row>
    <row r="10" customFormat="false" ht="13.7" hidden="false" customHeight="true" outlineLevel="0" collapsed="false">
      <c r="A10" s="4"/>
      <c r="B10" s="16" t="str">
        <f aca="false">IF(ISNA(MATCH(B9,entry!$D$3:$D$51,0))," ",VLOOKUP(B9,entry!$D$3:$E$51,2,0))</f>
        <v> </v>
      </c>
      <c r="C10" s="16"/>
      <c r="D10" s="16" t="str">
        <f aca="false">IF(ISNA(MATCH(D9,entry!$D$3:$D$51,0))," ",VLOOKUP(D9,entry!$D$3:$E$51,2,0))</f>
        <v>dog license</v>
      </c>
      <c r="E10" s="16"/>
      <c r="F10" s="16" t="str">
        <f aca="false">IF(ISNA(MATCH(F9,entry!$D$3:$D$51,0))," ",VLOOKUP(F9,entry!$D$3:$E$51,2,0))</f>
        <v> </v>
      </c>
      <c r="G10" s="16"/>
      <c r="H10" s="16" t="str">
        <f aca="false">IF(ISNA(MATCH(H9,entry!$D$3:$D$51,0))," ",VLOOKUP(H9,entry!$D$3:$E$51,2,0))</f>
        <v> </v>
      </c>
      <c r="I10" s="16"/>
      <c r="J10" s="16" t="str">
        <f aca="false">IF(ISNA(MATCH(J9,entry!$D$3:$D$51,0))," ",VLOOKUP(J9,entry!$D$3:$E$51,2,0))</f>
        <v> </v>
      </c>
      <c r="K10" s="16"/>
      <c r="L10" s="16" t="str">
        <f aca="false">IF(ISNA(MATCH(L9,entry!$D$3:$D$51,0))," ",VLOOKUP(L9,entry!$D$3:$E$51,2,0))</f>
        <v> </v>
      </c>
      <c r="M10" s="16"/>
      <c r="N10" s="16" t="str">
        <f aca="false">IF(ISNA(MATCH(N9,entry!$D$3:$D$51,0))," ",VLOOKUP(N9,entry!$D$3:$E$51,2,0))</f>
        <v> </v>
      </c>
      <c r="O10" s="16"/>
      <c r="Q10" s="2"/>
      <c r="R10" s="17" t="str">
        <f aca="false">_xlfn.FORMULATEXT(C3)</f>
        <v>=IF(ISNA(MATCH(B3,$entry.$B$3:$B$51,0))," ",VLOOKUP(B3,$entry.$B$3:$C$51,2,0))</v>
      </c>
      <c r="S10" s="17"/>
      <c r="U10" s="17"/>
      <c r="V10" s="17"/>
      <c r="W10" s="17"/>
      <c r="X10" s="17"/>
      <c r="Z10" s="1"/>
      <c r="AA10" s="1"/>
      <c r="AB10" s="1"/>
      <c r="AC10" s="1"/>
    </row>
    <row r="11" customFormat="false" ht="13.7" hidden="false" customHeight="true" outlineLevel="0" collapsed="false">
      <c r="A11" s="4"/>
      <c r="B11" s="16" t="str">
        <f aca="false">IF(ISNA(MATCH(B9,entry!$F$3:$F$14,0))," ",VLOOKUP(B9,entry!$F$3:$G$14,2,0))</f>
        <v> </v>
      </c>
      <c r="C11" s="16"/>
      <c r="D11" s="16" t="str">
        <f aca="false">IF(ISNA(MATCH(D9,entry!$F$3:$F$14,0))," ",VLOOKUP(D9,entry!$F$3:$G$14,2,0))</f>
        <v> </v>
      </c>
      <c r="E11" s="16"/>
      <c r="F11" s="16" t="str">
        <f aca="false">IF(ISNA(MATCH(F9,entry!$F$3:$F$14,0))," ",VLOOKUP(F9,entry!$F$3:$G$14,2,0))</f>
        <v> </v>
      </c>
      <c r="G11" s="16"/>
      <c r="H11" s="16" t="str">
        <f aca="false">IF(ISNA(MATCH(H9,entry!$F$3:$F$14,0))," ",VLOOKUP(H9,entry!$F$3:$G$14,2,0))</f>
        <v> </v>
      </c>
      <c r="I11" s="16"/>
      <c r="J11" s="16" t="str">
        <f aca="false">IF(ISNA(MATCH(J9,entry!$F$3:$F$14,0))," ",VLOOKUP(J9,entry!$F$3:$G$14,2,0))</f>
        <v> </v>
      </c>
      <c r="K11" s="16"/>
      <c r="L11" s="16" t="str">
        <f aca="false">IF(ISNA(MATCH(L9,entry!$F$3:$F$14,0))," ",VLOOKUP(L9,entry!$F$3:$G$14,2,0))</f>
        <v> </v>
      </c>
      <c r="M11" s="16"/>
      <c r="N11" s="16" t="str">
        <f aca="false">IF(ISNA(MATCH(N9,entry!$F$3:$F$14,0))," ",VLOOKUP(N9,entry!$F$3:$G$14,2,0))</f>
        <v> </v>
      </c>
      <c r="O11" s="16"/>
      <c r="R11" s="17"/>
      <c r="S11" s="18" t="s">
        <v>6</v>
      </c>
      <c r="T11" s="18"/>
      <c r="U11" s="18"/>
      <c r="V11" s="18"/>
      <c r="W11" s="18"/>
      <c r="X11" s="18"/>
      <c r="Y11" s="18"/>
      <c r="Z11" s="1"/>
      <c r="AA11" s="1"/>
      <c r="AB11" s="1"/>
      <c r="AC11" s="1"/>
    </row>
    <row r="12" customFormat="false" ht="13.7" hidden="false" customHeight="true" outlineLevel="0" collapsed="false">
      <c r="A12" s="4"/>
      <c r="B12" s="16" t="str">
        <f aca="false">IF(ISNA(MATCH(B9,entry!$H$3:$H$14,0))," ",VLOOKUP(B9,entry!$H$3:$I$14,2,0))</f>
        <v> </v>
      </c>
      <c r="C12" s="16"/>
      <c r="D12" s="16" t="str">
        <f aca="false">IF(ISNA(MATCH(D9,entry!$H$3:$H$14,0))," ",VLOOKUP(D9,entry!$H$3:$I$14,2,0))</f>
        <v> </v>
      </c>
      <c r="E12" s="16"/>
      <c r="F12" s="16" t="str">
        <f aca="false">IF(ISNA(MATCH(F9,entry!$H$3:$H$14,0))," ",VLOOKUP(F9,entry!$H$3:$I$14,2,0))</f>
        <v> </v>
      </c>
      <c r="G12" s="16"/>
      <c r="H12" s="16" t="str">
        <f aca="false">IF(ISNA(MATCH(H9,entry!$H$3:$H$14,0))," ",VLOOKUP(H9,entry!$H$3:$I$14,2,0))</f>
        <v> </v>
      </c>
      <c r="I12" s="16"/>
      <c r="J12" s="16" t="str">
        <f aca="false">IF(ISNA(MATCH(J9,entry!$H$3:$H$14,0))," ",VLOOKUP(J9,entry!$H$3:$I$14,2,0))</f>
        <v> </v>
      </c>
      <c r="K12" s="16"/>
      <c r="L12" s="16" t="str">
        <f aca="false">IF(ISNA(MATCH(L9,entry!$H$3:$H$14,0))," ",VLOOKUP(L9,entry!$H$3:$I$14,2,0))</f>
        <v> </v>
      </c>
      <c r="M12" s="16"/>
      <c r="N12" s="16" t="str">
        <f aca="false">IF(ISNA(MATCH(N9,entry!$H$3:$H$14,0))," ",VLOOKUP(N9,entry!$H$3:$I$14,2,0))</f>
        <v> </v>
      </c>
      <c r="O12" s="16"/>
      <c r="S12" s="18"/>
      <c r="T12" s="18"/>
      <c r="U12" s="18"/>
      <c r="V12" s="18"/>
      <c r="W12" s="18"/>
      <c r="X12" s="18"/>
      <c r="Y12" s="18"/>
      <c r="Z12" s="1"/>
      <c r="AA12" s="1"/>
      <c r="AB12" s="1"/>
      <c r="AC12" s="1"/>
    </row>
    <row r="13" customFormat="false" ht="13.7" hidden="false" customHeight="true" outlineLevel="0" collapsed="false">
      <c r="A13" s="4"/>
      <c r="B13" s="16" t="str">
        <f aca="false">IF(ISNA(MATCH(DAY(B9),entry!$J$3:$J$14,0))," ",VLOOKUP(DAY(B9),entry!$J$3:$K$14,2,0))</f>
        <v> </v>
      </c>
      <c r="C13" s="16"/>
      <c r="D13" s="16" t="str">
        <f aca="false">IF(ISNA(MATCH(DAY(D9),entry!$J$3:$J$14,0))," ",VLOOKUP(DAY(D9),entry!$J$3:$K$14,2,0))</f>
        <v> </v>
      </c>
      <c r="E13" s="16"/>
      <c r="F13" s="16" t="str">
        <f aca="false">IF(ISNA(MATCH(DAY(F9),entry!$J$3:$J$14,0))," ",VLOOKUP(DAY(F9),entry!$J$3:$K$14,2,0))</f>
        <v> </v>
      </c>
      <c r="G13" s="16"/>
      <c r="H13" s="16" t="str">
        <f aca="false">IF(ISNA(MATCH(DAY(H9),entry!$J$3:$J$14,0))," ",VLOOKUP(DAY(H9),entry!$J$3:$K$14,2,0))</f>
        <v> </v>
      </c>
      <c r="I13" s="16"/>
      <c r="J13" s="16" t="str">
        <f aca="false">IF(ISNA(MATCH(DAY(J9),entry!$J$3:$J$14,0))," ",VLOOKUP(DAY(J9),entry!$J$3:$K$14,2,0))</f>
        <v> </v>
      </c>
      <c r="K13" s="16"/>
      <c r="L13" s="16" t="str">
        <f aca="false">IF(ISNA(MATCH(DAY(L9),entry!$J$3:$J$14,0))," ",VLOOKUP(DAY(L9),entry!$J$3:$K$14,2,0))</f>
        <v> </v>
      </c>
      <c r="M13" s="16"/>
      <c r="N13" s="16" t="str">
        <f aca="false">IF(ISNA(MATCH(DAY(N9),entry!$J$3:$J$14,0))," ",VLOOKUP(DAY(N9),entry!$J$3:$K$14,2,0))</f>
        <v> </v>
      </c>
      <c r="O13" s="16"/>
      <c r="Q13" s="2"/>
      <c r="R13" s="17"/>
      <c r="S13" s="18" t="s">
        <v>7</v>
      </c>
      <c r="T13" s="18"/>
      <c r="U13" s="18"/>
      <c r="V13" s="18"/>
      <c r="W13" s="18"/>
      <c r="X13" s="18"/>
      <c r="Y13" s="18"/>
      <c r="Z13" s="1"/>
      <c r="AA13" s="1"/>
      <c r="AB13" s="1"/>
      <c r="AC13" s="1"/>
    </row>
    <row r="14" customFormat="false" ht="13.7" hidden="false" customHeight="true" outlineLevel="0" collapsed="false">
      <c r="A14" s="4"/>
      <c r="B14" s="16"/>
      <c r="C14" s="16"/>
      <c r="D14" s="16"/>
      <c r="E14" s="16"/>
      <c r="F14" s="16"/>
      <c r="G14" s="16"/>
      <c r="H14" s="16"/>
      <c r="I14" s="16"/>
      <c r="J14" s="16"/>
      <c r="K14" s="16"/>
      <c r="L14" s="16"/>
      <c r="M14" s="16"/>
      <c r="N14" s="16"/>
      <c r="O14" s="16"/>
      <c r="R14" s="17"/>
      <c r="S14" s="18"/>
      <c r="T14" s="18"/>
      <c r="U14" s="18"/>
      <c r="V14" s="18"/>
      <c r="W14" s="18"/>
      <c r="X14" s="18"/>
      <c r="Y14" s="18"/>
      <c r="Z14" s="1"/>
      <c r="AA14" s="1"/>
      <c r="AB14" s="1"/>
      <c r="AC14" s="1"/>
    </row>
    <row r="15" customFormat="false" ht="13.7" hidden="false" customHeight="true" outlineLevel="0" collapsed="false">
      <c r="A15" s="4"/>
      <c r="B15" s="12" t="n">
        <f aca="false">N9+1</f>
        <v>43478</v>
      </c>
      <c r="C15" s="13" t="str">
        <f aca="false">IF(ISNA(MATCH(B15,entry!$B$3:$B$51,0))," ",VLOOKUP(B15,entry!$B$3:$C$51,2,0))</f>
        <v> </v>
      </c>
      <c r="D15" s="12" t="n">
        <f aca="false">B15+1</f>
        <v>43479</v>
      </c>
      <c r="E15" s="13" t="str">
        <f aca="false">IF(ISNA(MATCH(D15,entry!$B$3:$B$51,0))," ",VLOOKUP(D15,entry!$B$3:$C$51,2,0))</f>
        <v> </v>
      </c>
      <c r="F15" s="12" t="n">
        <f aca="false">D15+1</f>
        <v>43480</v>
      </c>
      <c r="G15" s="13" t="str">
        <f aca="false">IF(ISNA(MATCH(F15,entry!$B$3:$B$51,0))," ",VLOOKUP(F15,entry!$B$3:$C$51,2,0))</f>
        <v> </v>
      </c>
      <c r="H15" s="12" t="n">
        <f aca="false">F15+1</f>
        <v>43481</v>
      </c>
      <c r="I15" s="13" t="str">
        <f aca="false">IF(ISNA(MATCH(H15,entry!$B$3:$B$51,0))," ",VLOOKUP(H15,entry!$B$3:$C$51,2,0))</f>
        <v> </v>
      </c>
      <c r="J15" s="12" t="n">
        <f aca="false">H15+1</f>
        <v>43482</v>
      </c>
      <c r="K15" s="13" t="str">
        <f aca="false">IF(ISNA(MATCH(J15,entry!$B$3:$B$51,0))," ",VLOOKUP(J15,entry!$B$3:$C$51,2,0))</f>
        <v> </v>
      </c>
      <c r="L15" s="12" t="n">
        <f aca="false">J15+1</f>
        <v>43483</v>
      </c>
      <c r="M15" s="13" t="str">
        <f aca="false">IF(ISNA(MATCH(L15,entry!$B$3:$B$51,0))," ",VLOOKUP(L15,entry!$B$3:$C$51,2,0))</f>
        <v> </v>
      </c>
      <c r="N15" s="12" t="n">
        <f aca="false">L15+1</f>
        <v>43484</v>
      </c>
      <c r="O15" s="13" t="str">
        <f aca="false">IF(ISNA(MATCH(N15,entry!$B$3:$B$51,0))," ",VLOOKUP(N15,entry!$B$3:$C$51,2,0))</f>
        <v> </v>
      </c>
      <c r="R15" s="17" t="str">
        <f aca="false">_xlfn.FORMULATEXT(B4)</f>
        <v>=IF(ISNA(MATCH(B3,$entry.$D$3:$D$51,0))," ",VLOOKUP(B3,$entry.$D$3:$E$51,2,0))</v>
      </c>
      <c r="S15" s="17"/>
      <c r="U15" s="17"/>
      <c r="V15" s="17"/>
      <c r="W15" s="17"/>
      <c r="X15" s="17"/>
      <c r="Z15" s="1"/>
      <c r="AA15" s="1"/>
      <c r="AB15" s="1"/>
      <c r="AC15" s="1"/>
    </row>
    <row r="16" customFormat="false" ht="13.7" hidden="false" customHeight="true" outlineLevel="0" collapsed="false">
      <c r="A16" s="4"/>
      <c r="B16" s="16" t="str">
        <f aca="false">IF(ISNA(MATCH(B15,entry!$D$3:$D$51,0))," ",VLOOKUP(B15,entry!$D$3:$E$51,2,0))</f>
        <v> </v>
      </c>
      <c r="C16" s="16"/>
      <c r="D16" s="16" t="str">
        <f aca="false">IF(ISNA(MATCH(D15,entry!$D$3:$D$51,0))," ",VLOOKUP(D15,entry!$D$3:$E$51,2,0))</f>
        <v> </v>
      </c>
      <c r="E16" s="16"/>
      <c r="F16" s="16" t="str">
        <f aca="false">IF(ISNA(MATCH(F15,entry!$D$3:$D$51,0))," ",VLOOKUP(F15,entry!$D$3:$E$51,2,0))</f>
        <v> </v>
      </c>
      <c r="G16" s="16"/>
      <c r="H16" s="16" t="str">
        <f aca="false">IF(ISNA(MATCH(H15,entry!$D$3:$D$51,0))," ",VLOOKUP(H15,entry!$D$3:$E$51,2,0))</f>
        <v> </v>
      </c>
      <c r="I16" s="16"/>
      <c r="J16" s="16" t="str">
        <f aca="false">IF(ISNA(MATCH(J15,entry!$D$3:$D$51,0))," ",VLOOKUP(J15,entry!$D$3:$E$51,2,0))</f>
        <v> </v>
      </c>
      <c r="K16" s="16"/>
      <c r="L16" s="16" t="str">
        <f aca="false">IF(ISNA(MATCH(L15,entry!$D$3:$D$51,0))," ",VLOOKUP(L15,entry!$D$3:$E$51,2,0))</f>
        <v> </v>
      </c>
      <c r="M16" s="16"/>
      <c r="N16" s="16" t="str">
        <f aca="false">IF(ISNA(MATCH(N15,entry!$D$3:$D$51,0))," ",VLOOKUP(N15,entry!$D$3:$E$51,2,0))</f>
        <v> </v>
      </c>
      <c r="O16" s="16"/>
      <c r="R16" s="17"/>
      <c r="S16" s="19" t="s">
        <v>8</v>
      </c>
      <c r="T16" s="19"/>
      <c r="U16" s="19"/>
      <c r="V16" s="19"/>
      <c r="W16" s="19"/>
      <c r="X16" s="19"/>
      <c r="Y16" s="19"/>
      <c r="Z16" s="1"/>
      <c r="AA16" s="1"/>
      <c r="AB16" s="1"/>
      <c r="AC16" s="1"/>
    </row>
    <row r="17" customFormat="false" ht="13.7" hidden="false" customHeight="true" outlineLevel="0" collapsed="false">
      <c r="A17" s="4"/>
      <c r="B17" s="16" t="str">
        <f aca="false">IF(ISNA(MATCH(B15,entry!$F$3:$F$14,0))," ",VLOOKUP(B15,entry!$F$3:$G$14,2,0))</f>
        <v> </v>
      </c>
      <c r="C17" s="16"/>
      <c r="D17" s="16" t="str">
        <f aca="false">IF(ISNA(MATCH(D15,entry!$F$3:$F$14,0))," ",VLOOKUP(D15,entry!$F$3:$G$14,2,0))</f>
        <v> </v>
      </c>
      <c r="E17" s="16"/>
      <c r="F17" s="16" t="str">
        <f aca="false">IF(ISNA(MATCH(F15,entry!$F$3:$F$14,0))," ",VLOOKUP(F15,entry!$F$3:$G$14,2,0))</f>
        <v> </v>
      </c>
      <c r="G17" s="16"/>
      <c r="H17" s="16" t="str">
        <f aca="false">IF(ISNA(MATCH(H15,entry!$F$3:$F$14,0))," ",VLOOKUP(H15,entry!$F$3:$G$14,2,0))</f>
        <v> </v>
      </c>
      <c r="I17" s="16"/>
      <c r="J17" s="16" t="str">
        <f aca="false">IF(ISNA(MATCH(J15,entry!$F$3:$F$14,0))," ",VLOOKUP(J15,entry!$F$3:$G$14,2,0))</f>
        <v> </v>
      </c>
      <c r="K17" s="16"/>
      <c r="L17" s="16" t="str">
        <f aca="false">IF(ISNA(MATCH(L15,entry!$F$3:$F$14,0))," ",VLOOKUP(L15,entry!$F$3:$G$14,2,0))</f>
        <v> </v>
      </c>
      <c r="M17" s="16"/>
      <c r="N17" s="16" t="str">
        <f aca="false">IF(ISNA(MATCH(N15,entry!$F$3:$F$14,0))," ",VLOOKUP(N15,entry!$F$3:$G$14,2,0))</f>
        <v> </v>
      </c>
      <c r="O17" s="16"/>
      <c r="R17" s="17"/>
      <c r="S17" s="19"/>
      <c r="T17" s="19"/>
      <c r="U17" s="19"/>
      <c r="V17" s="19"/>
      <c r="W17" s="19"/>
      <c r="X17" s="19"/>
      <c r="Y17" s="19"/>
      <c r="Z17" s="1"/>
      <c r="AA17" s="1"/>
      <c r="AB17" s="1"/>
      <c r="AC17" s="1"/>
    </row>
    <row r="18" customFormat="false" ht="13.7" hidden="false" customHeight="true" outlineLevel="0" collapsed="false">
      <c r="A18" s="4"/>
      <c r="B18" s="16" t="str">
        <f aca="false">IF(ISNA(MATCH(B15,entry!$H$3:$H$14,0))," ",VLOOKUP(B15,entry!$H$3:$I$14,2,0))</f>
        <v> </v>
      </c>
      <c r="C18" s="16"/>
      <c r="D18" s="16" t="str">
        <f aca="false">IF(ISNA(MATCH(D15,entry!$H$3:$H$14,0))," ",VLOOKUP(D15,entry!$H$3:$I$14,2,0))</f>
        <v> </v>
      </c>
      <c r="E18" s="16"/>
      <c r="F18" s="16" t="str">
        <f aca="false">IF(ISNA(MATCH(F15,entry!$H$3:$H$14,0))," ",VLOOKUP(F15,entry!$H$3:$I$14,2,0))</f>
        <v> </v>
      </c>
      <c r="G18" s="16"/>
      <c r="H18" s="16" t="str">
        <f aca="false">IF(ISNA(MATCH(H15,entry!$H$3:$H$14,0))," ",VLOOKUP(H15,entry!$H$3:$I$14,2,0))</f>
        <v> </v>
      </c>
      <c r="I18" s="16"/>
      <c r="J18" s="16" t="str">
        <f aca="false">IF(ISNA(MATCH(J15,entry!$H$3:$H$14,0))," ",VLOOKUP(J15,entry!$H$3:$I$14,2,0))</f>
        <v> </v>
      </c>
      <c r="K18" s="16"/>
      <c r="L18" s="16" t="str">
        <f aca="false">IF(ISNA(MATCH(L15,entry!$H$3:$H$14,0))," ",VLOOKUP(L15,entry!$H$3:$I$14,2,0))</f>
        <v> </v>
      </c>
      <c r="M18" s="16"/>
      <c r="N18" s="16" t="str">
        <f aca="false">IF(ISNA(MATCH(N15,entry!$H$3:$H$14,0))," ",VLOOKUP(N15,entry!$H$3:$I$14,2,0))</f>
        <v> </v>
      </c>
      <c r="O18" s="16"/>
      <c r="R18" s="17"/>
      <c r="S18" s="17" t="s">
        <v>9</v>
      </c>
      <c r="U18" s="17"/>
      <c r="V18" s="17"/>
      <c r="W18" s="17"/>
      <c r="X18" s="17"/>
      <c r="Z18" s="1"/>
      <c r="AA18" s="1"/>
      <c r="AB18" s="1"/>
      <c r="AC18" s="1"/>
    </row>
    <row r="19" customFormat="false" ht="13.7" hidden="false" customHeight="true" outlineLevel="0" collapsed="false">
      <c r="A19" s="4"/>
      <c r="B19" s="16" t="str">
        <f aca="false">IF(ISNA(MATCH(DAY(B15),entry!$J$3:$J$14,0))," ",VLOOKUP(DAY(B15),entry!$J$3:$K$14,2,0))</f>
        <v> </v>
      </c>
      <c r="C19" s="16"/>
      <c r="D19" s="16" t="str">
        <f aca="false">IF(ISNA(MATCH(DAY(D15),entry!$J$3:$J$14,0))," ",VLOOKUP(DAY(D15),entry!$J$3:$K$14,2,0))</f>
        <v> </v>
      </c>
      <c r="E19" s="16"/>
      <c r="F19" s="16" t="str">
        <f aca="false">IF(ISNA(MATCH(DAY(F15),entry!$J$3:$J$14,0))," ",VLOOKUP(DAY(F15),entry!$J$3:$K$14,2,0))</f>
        <v> </v>
      </c>
      <c r="G19" s="16"/>
      <c r="H19" s="16" t="str">
        <f aca="false">IF(ISNA(MATCH(DAY(H15),entry!$J$3:$J$14,0))," ",VLOOKUP(DAY(H15),entry!$J$3:$K$14,2,0))</f>
        <v> </v>
      </c>
      <c r="I19" s="16"/>
      <c r="J19" s="16" t="str">
        <f aca="false">IF(ISNA(MATCH(DAY(J15),entry!$J$3:$J$14,0))," ",VLOOKUP(DAY(J15),entry!$J$3:$K$14,2,0))</f>
        <v> </v>
      </c>
      <c r="K19" s="16"/>
      <c r="L19" s="16" t="str">
        <f aca="false">IF(ISNA(MATCH(DAY(L15),entry!$J$3:$J$14,0))," ",VLOOKUP(DAY(L15),entry!$J$3:$K$14,2,0))</f>
        <v> </v>
      </c>
      <c r="M19" s="16"/>
      <c r="N19" s="16" t="str">
        <f aca="false">IF(ISNA(MATCH(DAY(N15),entry!$J$3:$J$14,0))," ",VLOOKUP(DAY(N15),entry!$J$3:$K$14,2,0))</f>
        <v> </v>
      </c>
      <c r="O19" s="16"/>
      <c r="R19" s="17"/>
      <c r="S19" s="19" t="s">
        <v>10</v>
      </c>
      <c r="T19" s="19"/>
      <c r="U19" s="19"/>
      <c r="V19" s="19"/>
      <c r="W19" s="19"/>
      <c r="X19" s="19"/>
      <c r="Y19" s="19"/>
      <c r="Z19" s="1"/>
      <c r="AA19" s="1"/>
      <c r="AB19" s="1"/>
      <c r="AC19" s="1"/>
    </row>
    <row r="20" customFormat="false" ht="13.7" hidden="false" customHeight="true" outlineLevel="0" collapsed="false">
      <c r="A20" s="4"/>
      <c r="B20" s="16"/>
      <c r="C20" s="16"/>
      <c r="D20" s="16"/>
      <c r="E20" s="16"/>
      <c r="F20" s="16"/>
      <c r="G20" s="16"/>
      <c r="H20" s="16"/>
      <c r="I20" s="16"/>
      <c r="J20" s="16"/>
      <c r="K20" s="16"/>
      <c r="L20" s="16"/>
      <c r="M20" s="16"/>
      <c r="N20" s="16"/>
      <c r="O20" s="16"/>
      <c r="R20" s="17"/>
      <c r="S20" s="19"/>
      <c r="T20" s="19"/>
      <c r="U20" s="19"/>
      <c r="V20" s="19"/>
      <c r="W20" s="19"/>
      <c r="X20" s="19"/>
      <c r="Y20" s="19"/>
      <c r="Z20" s="1"/>
      <c r="AA20" s="1"/>
      <c r="AB20" s="1"/>
      <c r="AC20" s="1"/>
    </row>
    <row r="21" customFormat="false" ht="13.7" hidden="false" customHeight="true" outlineLevel="0" collapsed="false">
      <c r="A21" s="4"/>
      <c r="B21" s="12" t="n">
        <f aca="false">N15+1</f>
        <v>43485</v>
      </c>
      <c r="C21" s="13" t="str">
        <f aca="false">IF(ISNA(MATCH(B21,entry!$B$3:$B$51,0))," ",VLOOKUP(B21,entry!$B$3:$C$51,2,0))</f>
        <v> </v>
      </c>
      <c r="D21" s="12" t="n">
        <f aca="false">B21+1</f>
        <v>43486</v>
      </c>
      <c r="E21" s="13" t="str">
        <f aca="false">IF(ISNA(MATCH(D21,entry!$B$3:$B$51,0))," ",VLOOKUP(D21,entry!$B$3:$C$51,2,0))</f>
        <v> </v>
      </c>
      <c r="F21" s="12" t="n">
        <f aca="false">D21+1</f>
        <v>43487</v>
      </c>
      <c r="G21" s="13" t="str">
        <f aca="false">IF(ISNA(MATCH(F21,entry!$B$3:$B$51,0))," ",VLOOKUP(F21,entry!$B$3:$C$51,2,0))</f>
        <v> </v>
      </c>
      <c r="H21" s="12" t="n">
        <f aca="false">F21+1</f>
        <v>43488</v>
      </c>
      <c r="I21" s="13" t="str">
        <f aca="false">IF(ISNA(MATCH(H21,entry!$B$3:$B$51,0))," ",VLOOKUP(H21,entry!$B$3:$C$51,2,0))</f>
        <v> </v>
      </c>
      <c r="J21" s="12" t="n">
        <f aca="false">H21+1</f>
        <v>43489</v>
      </c>
      <c r="K21" s="13" t="str">
        <f aca="false">IF(ISNA(MATCH(J21,entry!$B$3:$B$51,0))," ",VLOOKUP(J21,entry!$B$3:$C$51,2,0))</f>
        <v> </v>
      </c>
      <c r="L21" s="12" t="n">
        <f aca="false">J21+1</f>
        <v>43490</v>
      </c>
      <c r="M21" s="13" t="str">
        <f aca="false">IF(ISNA(MATCH(L21,entry!$B$3:$B$51,0))," ",VLOOKUP(L21,entry!$B$3:$C$51,2,0))</f>
        <v> </v>
      </c>
      <c r="N21" s="12" t="n">
        <f aca="false">L21+1</f>
        <v>43491</v>
      </c>
      <c r="O21" s="13" t="str">
        <f aca="false">IF(ISNA(MATCH(N21,entry!$B$3:$B$51,0))," ",VLOOKUP(N21,entry!$B$3:$C$51,2,0))</f>
        <v> </v>
      </c>
      <c r="R21" s="17" t="str">
        <f aca="false">_xlfn.FORMULATEXT(B5)</f>
        <v>=IF(ISNA(MATCH(B3,$entry.$F$3:$F$14,0))," ",VLOOKUP(B3,$entry.$F$3:$G$14,2,0))</v>
      </c>
      <c r="S21" s="17"/>
      <c r="U21" s="17"/>
      <c r="V21" s="17"/>
      <c r="W21" s="17"/>
      <c r="X21" s="17"/>
      <c r="Z21" s="1"/>
      <c r="AA21" s="1"/>
      <c r="AB21" s="1"/>
      <c r="AC21" s="1"/>
    </row>
    <row r="22" customFormat="false" ht="13.7" hidden="false" customHeight="true" outlineLevel="0" collapsed="false">
      <c r="A22" s="4"/>
      <c r="B22" s="16" t="str">
        <f aca="false">IF(ISNA(MATCH(B21,entry!$D$3:$D$51,0))," ",VLOOKUP(B21,entry!$D$3:$E$51,2,0))</f>
        <v> </v>
      </c>
      <c r="C22" s="16"/>
      <c r="D22" s="16" t="str">
        <f aca="false">IF(ISNA(MATCH(D21,entry!$D$3:$D$51,0))," ",VLOOKUP(D21,entry!$D$3:$E$51,2,0))</f>
        <v>Martin Luther King Day</v>
      </c>
      <c r="E22" s="16"/>
      <c r="F22" s="16" t="str">
        <f aca="false">IF(ISNA(MATCH(F21,entry!$D$3:$D$51,0))," ",VLOOKUP(F21,entry!$D$3:$E$51,2,0))</f>
        <v> </v>
      </c>
      <c r="G22" s="16"/>
      <c r="H22" s="16" t="str">
        <f aca="false">IF(ISNA(MATCH(H21,entry!$D$3:$D$51,0))," ",VLOOKUP(H21,entry!$D$3:$E$51,2,0))</f>
        <v> </v>
      </c>
      <c r="I22" s="16"/>
      <c r="J22" s="16" t="str">
        <f aca="false">IF(ISNA(MATCH(J21,entry!$D$3:$D$51,0))," ",VLOOKUP(J21,entry!$D$3:$E$51,2,0))</f>
        <v> </v>
      </c>
      <c r="K22" s="16"/>
      <c r="L22" s="16" t="str">
        <f aca="false">IF(ISNA(MATCH(L21,entry!$D$3:$D$51,0))," ",VLOOKUP(L21,entry!$D$3:$E$51,2,0))</f>
        <v> </v>
      </c>
      <c r="M22" s="16"/>
      <c r="N22" s="16" t="str">
        <f aca="false">IF(ISNA(MATCH(N21,entry!$D$3:$D$51,0))," ",VLOOKUP(N21,entry!$D$3:$E$51,2,0))</f>
        <v> </v>
      </c>
      <c r="O22" s="16"/>
      <c r="R22" s="17"/>
      <c r="S22" s="17" t="s">
        <v>11</v>
      </c>
      <c r="U22" s="17"/>
      <c r="V22" s="17"/>
      <c r="W22" s="17"/>
      <c r="X22" s="17"/>
      <c r="Z22" s="1"/>
      <c r="AA22" s="1"/>
      <c r="AB22" s="1"/>
      <c r="AC22" s="1"/>
    </row>
    <row r="23" customFormat="false" ht="13.7" hidden="false" customHeight="true" outlineLevel="0" collapsed="false">
      <c r="A23" s="4"/>
      <c r="B23" s="16" t="str">
        <f aca="false">IF(ISNA(MATCH(B21,entry!$F$3:$F$14,0))," ",VLOOKUP(B21,entry!$F$3:$G$14,2,0))</f>
        <v> </v>
      </c>
      <c r="C23" s="16"/>
      <c r="D23" s="16" t="str">
        <f aca="false">IF(ISNA(MATCH(D21,entry!$F$3:$F$14,0))," ",VLOOKUP(D21,entry!$F$3:$G$14,2,0))</f>
        <v> </v>
      </c>
      <c r="E23" s="16"/>
      <c r="F23" s="16" t="str">
        <f aca="false">IF(ISNA(MATCH(F21,entry!$F$3:$F$14,0))," ",VLOOKUP(F21,entry!$F$3:$G$14,2,0))</f>
        <v> </v>
      </c>
      <c r="G23" s="16"/>
      <c r="H23" s="16" t="str">
        <f aca="false">IF(ISNA(MATCH(H21,entry!$F$3:$F$14,0))," ",VLOOKUP(H21,entry!$F$3:$G$14,2,0))</f>
        <v> </v>
      </c>
      <c r="I23" s="16"/>
      <c r="J23" s="16" t="str">
        <f aca="false">IF(ISNA(MATCH(J21,entry!$F$3:$F$14,0))," ",VLOOKUP(J21,entry!$F$3:$G$14,2,0))</f>
        <v> </v>
      </c>
      <c r="K23" s="16"/>
      <c r="L23" s="16" t="str">
        <f aca="false">IF(ISNA(MATCH(L21,entry!$F$3:$F$14,0))," ",VLOOKUP(L21,entry!$F$3:$G$14,2,0))</f>
        <v> </v>
      </c>
      <c r="M23" s="16"/>
      <c r="N23" s="16" t="str">
        <f aca="false">IF(ISNA(MATCH(N21,entry!$F$3:$F$14,0))," ",VLOOKUP(N21,entry!$F$3:$G$14,2,0))</f>
        <v> </v>
      </c>
      <c r="O23" s="16"/>
      <c r="R23" s="17"/>
      <c r="S23" s="19" t="s">
        <v>12</v>
      </c>
      <c r="T23" s="19"/>
      <c r="U23" s="19"/>
      <c r="V23" s="19"/>
      <c r="W23" s="19"/>
      <c r="X23" s="19"/>
      <c r="Y23" s="19"/>
      <c r="Z23" s="1"/>
      <c r="AA23" s="1"/>
      <c r="AB23" s="1"/>
      <c r="AC23" s="1"/>
    </row>
    <row r="24" customFormat="false" ht="13.7" hidden="false" customHeight="true" outlineLevel="0" collapsed="false">
      <c r="A24" s="4"/>
      <c r="B24" s="16" t="str">
        <f aca="false">IF(ISNA(MATCH(B21,entry!$H$3:$H$14,0))," ",VLOOKUP(B21,entry!$H$3:$I$14,2,0))</f>
        <v> </v>
      </c>
      <c r="C24" s="16"/>
      <c r="D24" s="16" t="str">
        <f aca="false">IF(ISNA(MATCH(D21,entry!$H$3:$H$14,0))," ",VLOOKUP(D21,entry!$H$3:$I$14,2,0))</f>
        <v> </v>
      </c>
      <c r="E24" s="16"/>
      <c r="F24" s="16" t="str">
        <f aca="false">IF(ISNA(MATCH(F21,entry!$H$3:$H$14,0))," ",VLOOKUP(F21,entry!$H$3:$I$14,2,0))</f>
        <v> </v>
      </c>
      <c r="G24" s="16"/>
      <c r="H24" s="16" t="str">
        <f aca="false">IF(ISNA(MATCH(H21,entry!$H$3:$H$14,0))," ",VLOOKUP(H21,entry!$H$3:$I$14,2,0))</f>
        <v> </v>
      </c>
      <c r="I24" s="16"/>
      <c r="J24" s="16" t="str">
        <f aca="false">IF(ISNA(MATCH(J21,entry!$H$3:$H$14,0))," ",VLOOKUP(J21,entry!$H$3:$I$14,2,0))</f>
        <v> </v>
      </c>
      <c r="K24" s="16"/>
      <c r="L24" s="16" t="str">
        <f aca="false">IF(ISNA(MATCH(L21,entry!$H$3:$H$14,0))," ",VLOOKUP(L21,entry!$H$3:$I$14,2,0))</f>
        <v> </v>
      </c>
      <c r="M24" s="16"/>
      <c r="N24" s="16" t="str">
        <f aca="false">IF(ISNA(MATCH(N21,entry!$H$3:$H$14,0))," ",VLOOKUP(N21,entry!$H$3:$I$14,2,0))</f>
        <v> </v>
      </c>
      <c r="O24" s="16"/>
      <c r="R24" s="17"/>
      <c r="S24" s="19"/>
      <c r="T24" s="19"/>
      <c r="U24" s="19"/>
      <c r="V24" s="19"/>
      <c r="W24" s="19"/>
      <c r="X24" s="19"/>
      <c r="Y24" s="19"/>
      <c r="Z24" s="1"/>
      <c r="AA24" s="1"/>
      <c r="AB24" s="1"/>
      <c r="AC24" s="1"/>
    </row>
    <row r="25" customFormat="false" ht="13.7" hidden="false" customHeight="true" outlineLevel="0" collapsed="false">
      <c r="A25" s="4"/>
      <c r="B25" s="16" t="str">
        <f aca="false">IF(ISNA(MATCH(DAY(B21),entry!$J$3:$J$14,0))," ",VLOOKUP(DAY(B21),entry!$J$3:$K$14,2,0))</f>
        <v> </v>
      </c>
      <c r="C25" s="16"/>
      <c r="D25" s="16" t="str">
        <f aca="false">IF(ISNA(MATCH(DAY(D21),entry!$J$3:$J$14,0))," ",VLOOKUP(DAY(D21),entry!$J$3:$K$14,2,0))</f>
        <v> </v>
      </c>
      <c r="E25" s="16"/>
      <c r="F25" s="16" t="str">
        <f aca="false">IF(ISNA(MATCH(DAY(F21),entry!$J$3:$J$14,0))," ",VLOOKUP(DAY(F21),entry!$J$3:$K$14,2,0))</f>
        <v> </v>
      </c>
      <c r="G25" s="16"/>
      <c r="H25" s="16" t="str">
        <f aca="false">IF(ISNA(MATCH(DAY(H21),entry!$J$3:$J$14,0))," ",VLOOKUP(DAY(H21),entry!$J$3:$K$14,2,0))</f>
        <v> </v>
      </c>
      <c r="I25" s="16"/>
      <c r="J25" s="16" t="str">
        <f aca="false">IF(ISNA(MATCH(DAY(J21),entry!$J$3:$J$14,0))," ",VLOOKUP(DAY(J21),entry!$J$3:$K$14,2,0))</f>
        <v> </v>
      </c>
      <c r="K25" s="16"/>
      <c r="L25" s="16" t="str">
        <f aca="false">IF(ISNA(MATCH(DAY(L21),entry!$J$3:$J$14,0))," ",VLOOKUP(DAY(L21),entry!$J$3:$K$14,2,0))</f>
        <v> </v>
      </c>
      <c r="M25" s="16"/>
      <c r="N25" s="16" t="str">
        <f aca="false">IF(ISNA(MATCH(DAY(N21),entry!$J$3:$J$14,0))," ",VLOOKUP(DAY(N21),entry!$J$3:$K$14,2,0))</f>
        <v> </v>
      </c>
      <c r="O25" s="16"/>
      <c r="R25" s="17" t="str">
        <f aca="false">_xlfn.FORMULATEXT(B6)</f>
        <v>=IF(ISNA(MATCH(B3,$entry.$H$3:$H$14,0))," ",VLOOKUP(B3,$entry.$H$3:$I$14,2,0))</v>
      </c>
      <c r="S25" s="17"/>
      <c r="U25" s="17"/>
      <c r="V25" s="17"/>
      <c r="W25" s="17"/>
      <c r="X25" s="17"/>
      <c r="Z25" s="1"/>
      <c r="AA25" s="1"/>
      <c r="AB25" s="1"/>
      <c r="AC25" s="1"/>
    </row>
    <row r="26" customFormat="false" ht="13.7" hidden="false" customHeight="true" outlineLevel="0" collapsed="false">
      <c r="A26" s="4"/>
      <c r="B26" s="16"/>
      <c r="C26" s="16"/>
      <c r="D26" s="16"/>
      <c r="E26" s="16"/>
      <c r="F26" s="16"/>
      <c r="G26" s="16"/>
      <c r="H26" s="16"/>
      <c r="I26" s="16"/>
      <c r="J26" s="16"/>
      <c r="K26" s="16"/>
      <c r="L26" s="16"/>
      <c r="M26" s="16"/>
      <c r="N26" s="16"/>
      <c r="O26" s="16"/>
      <c r="R26" s="17"/>
      <c r="S26" s="17" t="s">
        <v>13</v>
      </c>
      <c r="U26" s="17"/>
      <c r="V26" s="17"/>
      <c r="W26" s="17"/>
      <c r="X26" s="17"/>
      <c r="Z26" s="1"/>
      <c r="AA26" s="1"/>
      <c r="AB26" s="1"/>
      <c r="AC26" s="1"/>
    </row>
    <row r="27" customFormat="false" ht="13.7" hidden="false" customHeight="true" outlineLevel="0" collapsed="false">
      <c r="A27" s="4"/>
      <c r="B27" s="10" t="n">
        <f aca="false">N21+1</f>
        <v>43492</v>
      </c>
      <c r="C27" s="11" t="str">
        <f aca="false">IF(ISNA(MATCH(B27,entry!$B$3:$B$51,0))," ",VLOOKUP($B$27,entry!$B$3:$C$51,2,0))</f>
        <v> </v>
      </c>
      <c r="D27" s="10" t="n">
        <f aca="false">B27+1</f>
        <v>43493</v>
      </c>
      <c r="E27" s="11" t="str">
        <f aca="false">IF(ISNA(MATCH(D27,entry!$B$3:$B$51,0))," ",VLOOKUP(D27,entry!$B$3:$C$51,2,0))</f>
        <v> </v>
      </c>
      <c r="F27" s="10" t="n">
        <f aca="false">D27+1</f>
        <v>43494</v>
      </c>
      <c r="G27" s="11" t="str">
        <f aca="false">IF(ISNA(MATCH(F27,entry!$B$3:$B$51,0))," ",VLOOKUP(F27,entry!$B$3:$C$51,2,0))</f>
        <v> </v>
      </c>
      <c r="H27" s="10" t="n">
        <f aca="false">F27+1</f>
        <v>43495</v>
      </c>
      <c r="I27" s="11" t="str">
        <f aca="false">IF(ISNA(MATCH(H27,entry!$B$3:$B$51,0))," ",VLOOKUP(H27,entry!$B$3:$C$51,2,0))</f>
        <v> </v>
      </c>
      <c r="J27" s="10" t="n">
        <f aca="false">H27+1</f>
        <v>43496</v>
      </c>
      <c r="K27" s="11" t="str">
        <f aca="false">IF(ISNA(MATCH(J27,entry!$B$3:$B$51,0))," ",VLOOKUP(J27,entry!$B$3:$C$51,2,0))</f>
        <v> </v>
      </c>
      <c r="L27" s="10" t="n">
        <f aca="false">J27+1</f>
        <v>43497</v>
      </c>
      <c r="M27" s="11" t="str">
        <f aca="false">IF(ISNA(MATCH(L27,entry!$B$3:$B$51,0))," ",VLOOKUP(L27,entry!$B$3:$C$51,2,0))</f>
        <v> </v>
      </c>
      <c r="N27" s="10" t="n">
        <f aca="false">L27+1</f>
        <v>43498</v>
      </c>
      <c r="O27" s="11" t="str">
        <f aca="false">IF(ISNA(MATCH(N27,entry!$B$3:$B$51,0))," ",VLOOKUP(N27,entry!$B$3:$C$51,2,0))</f>
        <v>Ground Hog's Day</v>
      </c>
      <c r="R27" s="17"/>
      <c r="S27" s="19" t="s">
        <v>14</v>
      </c>
      <c r="T27" s="19"/>
      <c r="U27" s="19"/>
      <c r="V27" s="19"/>
      <c r="W27" s="19"/>
      <c r="X27" s="19"/>
      <c r="Y27" s="19"/>
      <c r="Z27" s="1"/>
      <c r="AA27" s="1"/>
      <c r="AB27" s="1"/>
      <c r="AC27" s="1"/>
    </row>
    <row r="28" customFormat="false" ht="13.7" hidden="false" customHeight="true" outlineLevel="0" collapsed="false">
      <c r="A28" s="4"/>
      <c r="B28" s="10" t="str">
        <f aca="false">IF(ISNA(MATCH(B27,entry!$D$3:$D$51,0))," ",VLOOKUP(B27,entry!$D$3:$E$51,2,0))</f>
        <v> </v>
      </c>
      <c r="C28" s="10"/>
      <c r="D28" s="10" t="str">
        <f aca="false">IF(ISNA(MATCH(D27,entry!$D$3:$D$51,0))," ",VLOOKUP(D27,entry!$D$3:$E$51,2,0))</f>
        <v> </v>
      </c>
      <c r="E28" s="10"/>
      <c r="F28" s="10" t="str">
        <f aca="false">IF(ISNA(MATCH(F27,entry!$D$3:$D$51,0))," ",VLOOKUP(F27,entry!$D$3:$E$51,2,0))</f>
        <v>Harriet Tubman Birthday</v>
      </c>
      <c r="G28" s="10"/>
      <c r="H28" s="10" t="str">
        <f aca="false">IF(ISNA(MATCH(H27,entry!$D$3:$D$51,0))," ",VLOOKUP(H27,entry!$D$3:$E$51,2,0))</f>
        <v> </v>
      </c>
      <c r="I28" s="10"/>
      <c r="J28" s="10" t="str">
        <f aca="false">IF(ISNA(MATCH(J27,entry!$D$3:$D$51,0))," ",VLOOKUP(J27,entry!$D$3:$E$51,2,0))</f>
        <v> </v>
      </c>
      <c r="K28" s="10"/>
      <c r="L28" s="10" t="str">
        <f aca="false">IF(ISNA(MATCH(L27,entry!$D$3:$D$51,0))," ",VLOOKUP(L27,entry!$D$3:$E$51,2,0))</f>
        <v> </v>
      </c>
      <c r="M28" s="10"/>
      <c r="N28" s="10" t="str">
        <f aca="false">IF(ISNA(MATCH(N27,entry!$D$3:$D$51,0))," ",VLOOKUP(N27,entry!$D$3:$E$51,2,0))</f>
        <v> </v>
      </c>
      <c r="O28" s="10"/>
      <c r="R28" s="17"/>
      <c r="S28" s="19"/>
      <c r="T28" s="19"/>
      <c r="U28" s="19"/>
      <c r="V28" s="19"/>
      <c r="W28" s="19"/>
      <c r="X28" s="19"/>
      <c r="Y28" s="19"/>
      <c r="Z28" s="1"/>
      <c r="AA28" s="1"/>
      <c r="AB28" s="1"/>
      <c r="AC28" s="1"/>
    </row>
    <row r="29" customFormat="false" ht="13.7" hidden="false" customHeight="true" outlineLevel="0" collapsed="false">
      <c r="A29" s="4"/>
      <c r="B29" s="10" t="str">
        <f aca="false">IF(ISNA(MATCH(B27,entry!$F$3:$F$14,0))," ",VLOOKUP(B27,entry!$F$3:$G$14,2,0))</f>
        <v> </v>
      </c>
      <c r="C29" s="10"/>
      <c r="D29" s="10" t="str">
        <f aca="false">IF(ISNA(MATCH(D27,entry!$F$3:$F$14,0))," ",VLOOKUP(D27,entry!$F$3:$G$14,2,0))</f>
        <v> </v>
      </c>
      <c r="E29" s="10"/>
      <c r="F29" s="10" t="str">
        <f aca="false">IF(ISNA(MATCH(F27,entry!$F$3:$F$14,0))," ",VLOOKUP(F27,entry!$F$3:$G$14,2,0))</f>
        <v> </v>
      </c>
      <c r="G29" s="10"/>
      <c r="H29" s="10" t="str">
        <f aca="false">IF(ISNA(MATCH(H27,entry!$F$3:$F$14,0))," ",VLOOKUP(H27,entry!$F$3:$G$14,2,0))</f>
        <v> </v>
      </c>
      <c r="I29" s="10"/>
      <c r="J29" s="10" t="str">
        <f aca="false">IF(ISNA(MATCH(J27,entry!$F$3:$F$14,0))," ",VLOOKUP(J27,entry!$F$3:$G$14,2,0))</f>
        <v> </v>
      </c>
      <c r="K29" s="10"/>
      <c r="L29" s="10" t="str">
        <f aca="false">IF(ISNA(MATCH(L27,entry!$F$3:$F$14,0))," ",VLOOKUP(L27,entry!$F$3:$G$14,2,0))</f>
        <v> </v>
      </c>
      <c r="M29" s="10"/>
      <c r="N29" s="10" t="str">
        <f aca="false">IF(ISNA(MATCH(N27,entry!$F$3:$F$14,0))," ",VLOOKUP(N27,entry!$F$3:$G$14,2,0))</f>
        <v> </v>
      </c>
      <c r="O29" s="10"/>
      <c r="R29" s="17" t="str">
        <f aca="false">_xlfn.FORMULATEXT(B7)</f>
        <v>=IF(ISNA(MATCH(DAY(B3),$entry.$J$3:$J$14,0))," ",VLOOKUP(DAY(B3),$entry.$J$3:$K$14,2,0))</v>
      </c>
      <c r="S29" s="17"/>
      <c r="U29" s="17"/>
      <c r="V29" s="17"/>
      <c r="W29" s="17"/>
      <c r="X29" s="17"/>
      <c r="Z29" s="1"/>
      <c r="AA29" s="1"/>
      <c r="AB29" s="1"/>
      <c r="AC29" s="1"/>
    </row>
    <row r="30" customFormat="false" ht="13.7" hidden="false" customHeight="true" outlineLevel="0" collapsed="false">
      <c r="A30" s="4"/>
      <c r="B30" s="10" t="str">
        <f aca="false">IF(ISNA(MATCH(B27,entry!$H$3:$H$14,0))," ",VLOOKUP(B27,entry!$H$3:$I$14,2,0))</f>
        <v> </v>
      </c>
      <c r="C30" s="10"/>
      <c r="D30" s="10" t="str">
        <f aca="false">IF(ISNA(MATCH(D27,entry!$H$3:$H$14,0))," ",VLOOKUP(D27,entry!$H$3:$I$14,2,0))</f>
        <v> </v>
      </c>
      <c r="E30" s="10"/>
      <c r="F30" s="10" t="str">
        <f aca="false">IF(ISNA(MATCH(F27,entry!$H$3:$H$14,0))," ",VLOOKUP(F27,entry!$H$3:$I$14,2,0))</f>
        <v> </v>
      </c>
      <c r="G30" s="10"/>
      <c r="H30" s="10" t="str">
        <f aca="false">IF(ISNA(MATCH(H27,entry!$H$3:$H$14,0))," ",VLOOKUP(H27,entry!$H$3:$I$14,2,0))</f>
        <v> </v>
      </c>
      <c r="I30" s="10"/>
      <c r="J30" s="10" t="str">
        <f aca="false">IF(ISNA(MATCH(J27,entry!$H$3:$H$14,0))," ",VLOOKUP(J27,entry!$H$3:$I$14,2,0))</f>
        <v> </v>
      </c>
      <c r="K30" s="10"/>
      <c r="L30" s="10" t="str">
        <f aca="false">IF(ISNA(MATCH(L27,entry!$H$3:$H$14,0))," ",VLOOKUP(L27,entry!$H$3:$I$14,2,0))</f>
        <v> </v>
      </c>
      <c r="M30" s="10"/>
      <c r="N30" s="10" t="str">
        <f aca="false">IF(ISNA(MATCH(N27,entry!$H$3:$H$14,0))," ",VLOOKUP(N27,entry!$H$3:$I$14,2,0))</f>
        <v> </v>
      </c>
      <c r="O30" s="10"/>
      <c r="P30" s="20"/>
      <c r="Q30" s="2"/>
      <c r="R30" s="17"/>
      <c r="S30" s="17" t="s">
        <v>15</v>
      </c>
      <c r="U30" s="17"/>
      <c r="V30" s="17"/>
      <c r="W30" s="17"/>
      <c r="X30" s="17"/>
      <c r="Z30" s="1"/>
      <c r="AA30" s="1"/>
      <c r="AB30" s="1"/>
      <c r="AC30" s="1"/>
    </row>
    <row r="31" customFormat="false" ht="13.7" hidden="false" customHeight="true" outlineLevel="0" collapsed="false">
      <c r="A31" s="4"/>
      <c r="B31" s="10" t="str">
        <f aca="false">IF(ISNA(MATCH(DAY(B27),entry!$J$3:$J$14,0))," ",VLOOKUP(DAY(B27),entry!$J$3:$K$14,2,0))</f>
        <v> </v>
      </c>
      <c r="C31" s="10"/>
      <c r="D31" s="10" t="str">
        <f aca="false">IF(ISNA(MATCH(DAY(D27),entry!$J$3:$J$14,0))," ",VLOOKUP(DAY(D27),entry!$J$3:$K$14,2,0))</f>
        <v> </v>
      </c>
      <c r="E31" s="10"/>
      <c r="F31" s="10" t="str">
        <f aca="false">IF(ISNA(MATCH(DAY(F27),entry!$J$3:$J$14,0))," ",VLOOKUP(DAY(F27),entry!$J$3:$K$14,2,0))</f>
        <v> </v>
      </c>
      <c r="G31" s="10"/>
      <c r="H31" s="10" t="str">
        <f aca="false">IF(ISNA(MATCH(DAY(H27),entry!$J$3:$J$14,0))," ",VLOOKUP(DAY(H27),entry!$J$3:$K$14,2,0))</f>
        <v> </v>
      </c>
      <c r="I31" s="10"/>
      <c r="J31" s="10" t="str">
        <f aca="false">IF(ISNA(MATCH(DAY(J27),entry!$J$3:$J$14,0))," ",VLOOKUP(DAY(J27),entry!$J$3:$K$14,2,0))</f>
        <v> </v>
      </c>
      <c r="K31" s="10"/>
      <c r="L31" s="10" t="str">
        <f aca="false">IF(ISNA(MATCH(DAY(L27),entry!$J$3:$J$14,0))," ",VLOOKUP(DAY(L27),entry!$J$3:$K$14,2,0))</f>
        <v>Pay utilities</v>
      </c>
      <c r="M31" s="10"/>
      <c r="N31" s="10" t="str">
        <f aca="false">IF(ISNA(MATCH(DAY(N27),entry!$J$3:$J$14,0))," ",VLOOKUP(DAY(N27),entry!$J$3:$K$14,2,0))</f>
        <v> </v>
      </c>
      <c r="O31" s="10"/>
      <c r="Q31" s="2"/>
      <c r="R31" s="17"/>
      <c r="S31" s="19" t="s">
        <v>16</v>
      </c>
      <c r="T31" s="19"/>
      <c r="U31" s="19"/>
      <c r="V31" s="19"/>
      <c r="W31" s="19"/>
      <c r="X31" s="19"/>
      <c r="Y31" s="19"/>
      <c r="Z31" s="1"/>
      <c r="AA31" s="1"/>
      <c r="AB31" s="1"/>
      <c r="AC31" s="1"/>
    </row>
    <row r="32" customFormat="false" ht="13.7" hidden="false" customHeight="true" outlineLevel="0" collapsed="false">
      <c r="A32" s="4"/>
      <c r="B32" s="10"/>
      <c r="C32" s="10"/>
      <c r="D32" s="10"/>
      <c r="E32" s="10"/>
      <c r="F32" s="10"/>
      <c r="G32" s="10"/>
      <c r="H32" s="10"/>
      <c r="I32" s="10"/>
      <c r="J32" s="10"/>
      <c r="K32" s="10"/>
      <c r="L32" s="10"/>
      <c r="M32" s="10"/>
      <c r="N32" s="10"/>
      <c r="O32" s="10"/>
      <c r="Q32" s="2"/>
      <c r="R32" s="17"/>
      <c r="S32" s="19"/>
      <c r="T32" s="19"/>
      <c r="U32" s="19"/>
      <c r="V32" s="19"/>
      <c r="W32" s="19"/>
      <c r="X32" s="19"/>
      <c r="Y32" s="19"/>
      <c r="Z32" s="1"/>
      <c r="AA32" s="1"/>
      <c r="AB32" s="1"/>
      <c r="AC32" s="1"/>
    </row>
    <row r="33" customFormat="false" ht="13.7" hidden="false" customHeight="true" outlineLevel="0" collapsed="false">
      <c r="A33" s="4"/>
      <c r="B33" s="10" t="n">
        <f aca="false">N27+1</f>
        <v>43499</v>
      </c>
      <c r="C33" s="11" t="str">
        <f aca="false">IF(ISNA(MATCH(B33,entry!$B$3:$B$51,0))," ",VLOOKUP(B33,entry!$B$3:$C$51,2,0))</f>
        <v> </v>
      </c>
      <c r="D33" s="10" t="n">
        <f aca="false">B33+1</f>
        <v>43500</v>
      </c>
      <c r="E33" s="11" t="str">
        <f aca="false">IF(ISNA(MATCH(D33,entry!$B$3:$B$51,0))," ",VLOOKUP(D33,entry!$B$3:$C$51,2,0))</f>
        <v> </v>
      </c>
      <c r="F33" s="21"/>
      <c r="G33" s="21"/>
      <c r="H33" s="21"/>
      <c r="I33" s="21"/>
      <c r="J33" s="21"/>
      <c r="K33" s="21"/>
      <c r="L33" s="21"/>
      <c r="M33" s="21"/>
      <c r="N33" s="21"/>
      <c r="O33" s="21"/>
      <c r="Q33" s="2"/>
    </row>
    <row r="34" customFormat="false" ht="13.7" hidden="false" customHeight="true" outlineLevel="0" collapsed="false">
      <c r="A34" s="4"/>
      <c r="B34" s="10" t="str">
        <f aca="false">IF(ISNA(MATCH(B33,entry!$D$3:$D$51,0))," ",VLOOKUP(B33,entry!$D$3:$E$51,2,0))</f>
        <v> </v>
      </c>
      <c r="C34" s="10"/>
      <c r="D34" s="10" t="str">
        <f aca="false">IF(ISNA(MATCH(D33,entry!$D$3:$D$51,0))," ",VLOOKUP(D33,entry!$D$3:$E$51,2,0))</f>
        <v> </v>
      </c>
      <c r="E34" s="10"/>
      <c r="F34" s="21"/>
      <c r="G34" s="21"/>
      <c r="H34" s="21"/>
      <c r="I34" s="21"/>
      <c r="J34" s="21"/>
      <c r="K34" s="21"/>
      <c r="L34" s="21"/>
      <c r="M34" s="21"/>
      <c r="N34" s="21"/>
      <c r="O34" s="21"/>
      <c r="Q34" s="2"/>
    </row>
    <row r="35" customFormat="false" ht="13.7" hidden="false" customHeight="true" outlineLevel="0" collapsed="false">
      <c r="A35" s="4"/>
      <c r="B35" s="10" t="str">
        <f aca="false">IF(ISNA(MATCH(B33,entry!$F$3:$F$14,0))," ",VLOOKUP(B33,entry!$F$3:$G$14,2,0))</f>
        <v> </v>
      </c>
      <c r="C35" s="10"/>
      <c r="D35" s="10" t="str">
        <f aca="false">IF(ISNA(MATCH(D33,entry!$F$3:$F$14,0))," ",VLOOKUP(D33,entry!$F$3:$G$14,2,0))</f>
        <v> </v>
      </c>
      <c r="E35" s="10"/>
      <c r="F35" s="21"/>
      <c r="G35" s="21"/>
      <c r="H35" s="21"/>
      <c r="I35" s="21"/>
      <c r="J35" s="21"/>
      <c r="K35" s="21"/>
      <c r="L35" s="21"/>
      <c r="M35" s="21"/>
      <c r="N35" s="21"/>
      <c r="O35" s="21"/>
      <c r="R35" s="17"/>
    </row>
    <row r="36" customFormat="false" ht="13.7" hidden="false" customHeight="true" outlineLevel="0" collapsed="false">
      <c r="A36" s="4"/>
      <c r="B36" s="10" t="str">
        <f aca="false">IF(ISNA(MATCH(B33,entry!$H$3:$H$14,0))," ",VLOOKUP(B33,entry!$H$3:$I$14,2,0))</f>
        <v> </v>
      </c>
      <c r="C36" s="10"/>
      <c r="D36" s="10" t="str">
        <f aca="false">IF(ISNA(MATCH(D33,entry!$H$3:$H$14,0))," ",VLOOKUP(D33,entry!$H$3:$I$14,2,0))</f>
        <v> </v>
      </c>
      <c r="E36" s="10"/>
      <c r="F36" s="21"/>
      <c r="G36" s="21"/>
      <c r="H36" s="21"/>
      <c r="I36" s="21"/>
      <c r="J36" s="21"/>
      <c r="K36" s="21"/>
      <c r="L36" s="21"/>
      <c r="M36" s="21"/>
      <c r="N36" s="21"/>
      <c r="O36" s="21"/>
      <c r="S36" s="2" t="s">
        <v>17</v>
      </c>
    </row>
    <row r="37" customFormat="false" ht="13.7" hidden="false" customHeight="true" outlineLevel="0" collapsed="false">
      <c r="A37" s="4"/>
      <c r="B37" s="10" t="str">
        <f aca="false">IF(ISNA(MATCH(DAY(B33),entry!$J$3:$J$14,0))," ",VLOOKUP(DAY(B33),entry!$J$3:$K$14,2,0))</f>
        <v> </v>
      </c>
      <c r="C37" s="10"/>
      <c r="D37" s="10" t="str">
        <f aca="false">IF(ISNA(MATCH(DAY(D33),entry!$J$3:$J$14,0))," ",VLOOKUP(DAY(D33),entry!$J$3:$K$14,2,0))</f>
        <v> </v>
      </c>
      <c r="E37" s="10"/>
      <c r="F37" s="21"/>
      <c r="G37" s="21"/>
      <c r="H37" s="21"/>
      <c r="I37" s="21"/>
      <c r="J37" s="21"/>
      <c r="K37" s="21"/>
      <c r="L37" s="21"/>
      <c r="M37" s="21"/>
      <c r="N37" s="21"/>
      <c r="O37" s="21"/>
    </row>
    <row r="38" customFormat="false" ht="13.7" hidden="false" customHeight="true" outlineLevel="0" collapsed="false">
      <c r="A38" s="4"/>
      <c r="B38" s="10"/>
      <c r="C38" s="10"/>
      <c r="D38" s="10"/>
      <c r="E38" s="10"/>
      <c r="F38" s="21"/>
      <c r="G38" s="21"/>
      <c r="H38" s="21"/>
      <c r="I38" s="21"/>
      <c r="J38" s="21"/>
      <c r="K38" s="21"/>
      <c r="L38" s="21"/>
      <c r="M38" s="21"/>
      <c r="N38" s="21"/>
      <c r="O38" s="21"/>
      <c r="Q38" s="6"/>
    </row>
    <row r="39" customFormat="false" ht="38.9" hidden="false" customHeight="true" outlineLevel="0" collapsed="false">
      <c r="A39" s="1" t="n">
        <f aca="false">DATE(entry!$B$1,2,1)</f>
        <v>43497</v>
      </c>
      <c r="Q39" s="1"/>
      <c r="S39" s="22" t="s">
        <v>18</v>
      </c>
    </row>
    <row r="41" customFormat="false" ht="13.7" hidden="false" customHeight="true" outlineLevel="0" collapsed="false">
      <c r="P41" s="14"/>
    </row>
    <row r="47" customFormat="false" ht="13.7" hidden="false" customHeight="true" outlineLevel="0" collapsed="false">
      <c r="Q47" s="2"/>
    </row>
    <row r="50" customFormat="false" ht="13.7" hidden="false" customHeight="true" outlineLevel="0" collapsed="false">
      <c r="Q50" s="2"/>
    </row>
    <row r="67" customFormat="false" ht="13.7" hidden="false" customHeight="true" outlineLevel="0" collapsed="false">
      <c r="Q67" s="2"/>
    </row>
    <row r="68" customFormat="false" ht="13.7" hidden="false" customHeight="true" outlineLevel="0" collapsed="false">
      <c r="P68" s="20"/>
      <c r="Q68" s="2"/>
    </row>
    <row r="69" customFormat="false" ht="13.7" hidden="false" customHeight="true" outlineLevel="0" collapsed="false">
      <c r="Q69" s="2"/>
    </row>
    <row r="70" customFormat="false" ht="13.7" hidden="false" customHeight="true" outlineLevel="0" collapsed="false">
      <c r="Q70" s="2"/>
    </row>
    <row r="71" customFormat="false" ht="13.7" hidden="false" customHeight="true" outlineLevel="0" collapsed="false">
      <c r="Q71" s="2"/>
      <c r="R71" s="17"/>
      <c r="S71" s="17"/>
      <c r="T71" s="17"/>
      <c r="U71" s="17"/>
    </row>
    <row r="72" customFormat="false" ht="13.7" hidden="false" customHeight="true" outlineLevel="0" collapsed="false">
      <c r="R72" s="17"/>
      <c r="S72" s="17"/>
      <c r="T72" s="17"/>
      <c r="U72" s="17"/>
    </row>
    <row r="73" customFormat="false" ht="13.7" hidden="false" customHeight="true" outlineLevel="0" collapsed="false">
      <c r="R73" s="17"/>
      <c r="S73" s="17"/>
      <c r="T73" s="17"/>
      <c r="U73" s="17"/>
    </row>
    <row r="74" customFormat="false" ht="13.7" hidden="false" customHeight="true" outlineLevel="0" collapsed="false">
      <c r="R74" s="17"/>
      <c r="S74" s="17"/>
      <c r="T74" s="17"/>
      <c r="U74" s="17"/>
    </row>
    <row r="75" customFormat="false" ht="13.7" hidden="false" customHeight="true" outlineLevel="0" collapsed="false">
      <c r="Q75" s="6"/>
      <c r="R75" s="17"/>
      <c r="S75" s="17"/>
      <c r="T75" s="17"/>
      <c r="U75" s="17"/>
    </row>
    <row r="76" customFormat="false" ht="13.7" hidden="false" customHeight="true" outlineLevel="0" collapsed="false">
      <c r="Q76" s="1"/>
      <c r="R76" s="17"/>
      <c r="S76" s="17"/>
      <c r="T76" s="17"/>
      <c r="U76" s="17"/>
    </row>
    <row r="77" customFormat="false" ht="38.9" hidden="false" customHeight="true" outlineLevel="0" collapsed="false">
      <c r="A77" s="1" t="n">
        <f aca="false">DATE(entry!$B$1,3,1)</f>
        <v>43525</v>
      </c>
      <c r="R77" s="17"/>
      <c r="S77" s="17"/>
      <c r="T77" s="17"/>
      <c r="U77" s="17"/>
    </row>
    <row r="78" customFormat="false" ht="13.7" hidden="false" customHeight="true" outlineLevel="0" collapsed="false">
      <c r="R78" s="17"/>
      <c r="S78" s="17"/>
      <c r="T78" s="17"/>
      <c r="U78" s="17"/>
    </row>
    <row r="79" customFormat="false" ht="13.7" hidden="false" customHeight="true" outlineLevel="0" collapsed="false">
      <c r="P79" s="14"/>
      <c r="R79" s="17"/>
      <c r="S79" s="17"/>
      <c r="T79" s="17"/>
      <c r="U79" s="17"/>
    </row>
    <row r="80" customFormat="false" ht="13.7" hidden="false" customHeight="true" outlineLevel="0" collapsed="false">
      <c r="R80" s="17"/>
      <c r="S80" s="17"/>
      <c r="T80" s="17"/>
      <c r="U80" s="17"/>
    </row>
    <row r="84" customFormat="false" ht="13.7" hidden="false" customHeight="true" outlineLevel="0" collapsed="false">
      <c r="Q84" s="2"/>
    </row>
    <row r="87" customFormat="false" ht="13.7" hidden="false" customHeight="true" outlineLevel="0" collapsed="false">
      <c r="Q87" s="2"/>
    </row>
    <row r="104" customFormat="false" ht="13.7" hidden="false" customHeight="true" outlineLevel="0" collapsed="false">
      <c r="Q104" s="2"/>
    </row>
    <row r="105" customFormat="false" ht="13.7" hidden="false" customHeight="true" outlineLevel="0" collapsed="false">
      <c r="Q105" s="2"/>
    </row>
    <row r="106" customFormat="false" ht="13.7" hidden="false" customHeight="true" outlineLevel="0" collapsed="false">
      <c r="P106" s="20"/>
      <c r="Q106" s="2"/>
    </row>
    <row r="107" customFormat="false" ht="13.7" hidden="false" customHeight="true" outlineLevel="0" collapsed="false">
      <c r="Q107" s="2"/>
    </row>
    <row r="108" customFormat="false" ht="13.7" hidden="false" customHeight="true" outlineLevel="0" collapsed="false">
      <c r="Q108" s="2"/>
    </row>
    <row r="112" customFormat="false" ht="13.7" hidden="false" customHeight="true" outlineLevel="0" collapsed="false">
      <c r="Q112" s="6"/>
    </row>
    <row r="113" customFormat="false" ht="13.7" hidden="false" customHeight="true" outlineLevel="0" collapsed="false">
      <c r="Q113" s="1"/>
    </row>
    <row r="115" customFormat="false" ht="38.9" hidden="false" customHeight="true" outlineLevel="0" collapsed="false">
      <c r="A115" s="1" t="n">
        <f aca="false">DATE(entry!$B$1,4,1)</f>
        <v>43556</v>
      </c>
    </row>
    <row r="117" customFormat="false" ht="13.7" hidden="false" customHeight="true" outlineLevel="0" collapsed="false">
      <c r="P117" s="14"/>
    </row>
    <row r="121" customFormat="false" ht="13.7" hidden="false" customHeight="true" outlineLevel="0" collapsed="false">
      <c r="Q121" s="2"/>
    </row>
    <row r="124" customFormat="false" ht="13.7" hidden="false" customHeight="true" outlineLevel="0" collapsed="false">
      <c r="Q124" s="2"/>
    </row>
    <row r="141" customFormat="false" ht="13.7" hidden="false" customHeight="true" outlineLevel="0" collapsed="false">
      <c r="Q141" s="2"/>
    </row>
    <row r="142" customFormat="false" ht="13.7" hidden="false" customHeight="true" outlineLevel="0" collapsed="false">
      <c r="Q142" s="2"/>
    </row>
    <row r="143" customFormat="false" ht="13.7" hidden="false" customHeight="true" outlineLevel="0" collapsed="false">
      <c r="Q143" s="2"/>
    </row>
    <row r="144" customFormat="false" ht="13.7" hidden="false" customHeight="true" outlineLevel="0" collapsed="false">
      <c r="P144" s="20"/>
      <c r="Q144" s="2"/>
    </row>
    <row r="145" customFormat="false" ht="13.7" hidden="false" customHeight="true" outlineLevel="0" collapsed="false">
      <c r="Q145" s="2"/>
    </row>
    <row r="149" customFormat="false" ht="13.7" hidden="false" customHeight="true" outlineLevel="0" collapsed="false">
      <c r="Q149" s="6"/>
    </row>
    <row r="150" customFormat="false" ht="13.7" hidden="false" customHeight="true" outlineLevel="0" collapsed="false">
      <c r="Q150" s="1"/>
    </row>
    <row r="153" customFormat="false" ht="38.9" hidden="false" customHeight="true" outlineLevel="0" collapsed="false">
      <c r="A153" s="1" t="n">
        <f aca="false">DATE(entry!$B$1,5,1)</f>
        <v>43586</v>
      </c>
    </row>
    <row r="155" customFormat="false" ht="13.7" hidden="false" customHeight="true" outlineLevel="0" collapsed="false">
      <c r="P155" s="14"/>
    </row>
    <row r="158" customFormat="false" ht="13.7" hidden="false" customHeight="true" outlineLevel="0" collapsed="false">
      <c r="Q158" s="2"/>
    </row>
    <row r="161" customFormat="false" ht="13.7" hidden="false" customHeight="true" outlineLevel="0" collapsed="false">
      <c r="Q161" s="2"/>
    </row>
    <row r="178" customFormat="false" ht="13.7" hidden="false" customHeight="true" outlineLevel="0" collapsed="false">
      <c r="Q178" s="2"/>
    </row>
    <row r="179" customFormat="false" ht="13.7" hidden="false" customHeight="true" outlineLevel="0" collapsed="false">
      <c r="Q179" s="2"/>
    </row>
    <row r="180" customFormat="false" ht="13.7" hidden="false" customHeight="true" outlineLevel="0" collapsed="false">
      <c r="Q180" s="2"/>
    </row>
    <row r="181" customFormat="false" ht="13.7" hidden="false" customHeight="true" outlineLevel="0" collapsed="false">
      <c r="Q181" s="2"/>
    </row>
    <row r="182" customFormat="false" ht="13.7" hidden="false" customHeight="true" outlineLevel="0" collapsed="false">
      <c r="P182" s="20"/>
      <c r="Q182" s="2"/>
    </row>
    <row r="186" customFormat="false" ht="13.7" hidden="false" customHeight="true" outlineLevel="0" collapsed="false">
      <c r="Q186" s="6"/>
    </row>
    <row r="187" customFormat="false" ht="13.7" hidden="false" customHeight="true" outlineLevel="0" collapsed="false">
      <c r="Q187" s="1"/>
    </row>
    <row r="191" customFormat="false" ht="38.9" hidden="false" customHeight="true" outlineLevel="0" collapsed="false">
      <c r="A191" s="1" t="n">
        <f aca="false">DATE(entry!$B$1,6,1)</f>
        <v>43617</v>
      </c>
    </row>
    <row r="193" customFormat="false" ht="13.7" hidden="false" customHeight="true" outlineLevel="0" collapsed="false">
      <c r="P193" s="14"/>
    </row>
    <row r="195" customFormat="false" ht="13.7" hidden="false" customHeight="true" outlineLevel="0" collapsed="false">
      <c r="Q195" s="2"/>
    </row>
    <row r="198" customFormat="false" ht="13.7" hidden="false" customHeight="true" outlineLevel="0" collapsed="false">
      <c r="Q198" s="2"/>
    </row>
    <row r="215" customFormat="false" ht="13.7" hidden="false" customHeight="true" outlineLevel="0" collapsed="false">
      <c r="Q215" s="2"/>
    </row>
    <row r="216" customFormat="false" ht="13.7" hidden="false" customHeight="true" outlineLevel="0" collapsed="false">
      <c r="Q216" s="2"/>
    </row>
    <row r="217" customFormat="false" ht="13.7" hidden="false" customHeight="true" outlineLevel="0" collapsed="false">
      <c r="Q217" s="2"/>
    </row>
    <row r="218" customFormat="false" ht="13.7" hidden="false" customHeight="true" outlineLevel="0" collapsed="false">
      <c r="Q218" s="2"/>
    </row>
    <row r="219" customFormat="false" ht="13.7" hidden="false" customHeight="true" outlineLevel="0" collapsed="false">
      <c r="Q219" s="2"/>
    </row>
    <row r="220" customFormat="false" ht="13.7" hidden="false" customHeight="true" outlineLevel="0" collapsed="false">
      <c r="P220" s="20"/>
    </row>
    <row r="223" customFormat="false" ht="13.7" hidden="false" customHeight="true" outlineLevel="0" collapsed="false">
      <c r="Q223" s="6"/>
    </row>
    <row r="224" customFormat="false" ht="13.7" hidden="false" customHeight="true" outlineLevel="0" collapsed="false">
      <c r="Q224" s="1"/>
    </row>
    <row r="229" customFormat="false" ht="38.9" hidden="false" customHeight="true" outlineLevel="0" collapsed="false">
      <c r="A229" s="1" t="n">
        <f aca="false">DATE(entry!$B$1,7,1)</f>
        <v>43647</v>
      </c>
    </row>
    <row r="231" customFormat="false" ht="13.7" hidden="false" customHeight="true" outlineLevel="0" collapsed="false">
      <c r="P231" s="14"/>
    </row>
    <row r="232" customFormat="false" ht="13.7" hidden="false" customHeight="true" outlineLevel="0" collapsed="false">
      <c r="Q232" s="2"/>
    </row>
    <row r="235" customFormat="false" ht="13.7" hidden="false" customHeight="true" outlineLevel="0" collapsed="false">
      <c r="Q235" s="2"/>
    </row>
    <row r="252" customFormat="false" ht="13.7" hidden="false" customHeight="true" outlineLevel="0" collapsed="false">
      <c r="Q252" s="2"/>
    </row>
    <row r="253" customFormat="false" ht="13.7" hidden="false" customHeight="true" outlineLevel="0" collapsed="false">
      <c r="Q253" s="2"/>
    </row>
    <row r="254" customFormat="false" ht="13.7" hidden="false" customHeight="true" outlineLevel="0" collapsed="false">
      <c r="Q254" s="2"/>
    </row>
    <row r="255" customFormat="false" ht="13.7" hidden="false" customHeight="true" outlineLevel="0" collapsed="false">
      <c r="Q255" s="2"/>
    </row>
    <row r="256" customFormat="false" ht="13.7" hidden="false" customHeight="true" outlineLevel="0" collapsed="false">
      <c r="Q256" s="2"/>
    </row>
    <row r="258" customFormat="false" ht="13.7" hidden="false" customHeight="true" outlineLevel="0" collapsed="false">
      <c r="P258" s="20"/>
    </row>
    <row r="260" customFormat="false" ht="13.7" hidden="false" customHeight="true" outlineLevel="0" collapsed="false">
      <c r="Q260" s="6"/>
    </row>
    <row r="261" customFormat="false" ht="13.7" hidden="false" customHeight="true" outlineLevel="0" collapsed="false">
      <c r="Q261" s="1"/>
    </row>
    <row r="267" customFormat="false" ht="38.9" hidden="false" customHeight="true" outlineLevel="0" collapsed="false">
      <c r="A267" s="1" t="n">
        <f aca="false">DATE(entry!$B$1,8,1)</f>
        <v>43678</v>
      </c>
    </row>
    <row r="269" customFormat="false" ht="13.7" hidden="false" customHeight="true" outlineLevel="0" collapsed="false">
      <c r="P269" s="14"/>
      <c r="Q269" s="2"/>
    </row>
    <row r="272" customFormat="false" ht="13.7" hidden="false" customHeight="true" outlineLevel="0" collapsed="false">
      <c r="Q272" s="2"/>
    </row>
    <row r="289" customFormat="false" ht="13.7" hidden="false" customHeight="true" outlineLevel="0" collapsed="false">
      <c r="Q289" s="2"/>
    </row>
    <row r="290" customFormat="false" ht="13.7" hidden="false" customHeight="true" outlineLevel="0" collapsed="false">
      <c r="Q290" s="2"/>
    </row>
    <row r="291" customFormat="false" ht="13.7" hidden="false" customHeight="true" outlineLevel="0" collapsed="false">
      <c r="Q291" s="2"/>
    </row>
    <row r="292" customFormat="false" ht="13.7" hidden="false" customHeight="true" outlineLevel="0" collapsed="false">
      <c r="Q292" s="2"/>
    </row>
    <row r="293" customFormat="false" ht="13.7" hidden="false" customHeight="true" outlineLevel="0" collapsed="false">
      <c r="Q293" s="2"/>
    </row>
    <row r="296" customFormat="false" ht="13.7" hidden="false" customHeight="true" outlineLevel="0" collapsed="false">
      <c r="P296" s="20"/>
    </row>
    <row r="297" customFormat="false" ht="13.7" hidden="false" customHeight="true" outlineLevel="0" collapsed="false">
      <c r="Q297" s="6"/>
    </row>
    <row r="298" customFormat="false" ht="13.7" hidden="false" customHeight="true" outlineLevel="0" collapsed="false">
      <c r="Q298" s="1"/>
    </row>
    <row r="305" customFormat="false" ht="38.9" hidden="false" customHeight="true" outlineLevel="0" collapsed="false">
      <c r="A305" s="1" t="n">
        <f aca="false">DATE(entry!$B$1,9,1)</f>
        <v>43709</v>
      </c>
    </row>
    <row r="306" customFormat="false" ht="13.7" hidden="false" customHeight="true" outlineLevel="0" collapsed="false">
      <c r="Q306" s="2"/>
    </row>
    <row r="307" customFormat="false" ht="13.7" hidden="false" customHeight="true" outlineLevel="0" collapsed="false">
      <c r="P307" s="14"/>
    </row>
    <row r="309" customFormat="false" ht="13.7" hidden="false" customHeight="true" outlineLevel="0" collapsed="false">
      <c r="Q309" s="2"/>
    </row>
    <row r="326" customFormat="false" ht="13.7" hidden="false" customHeight="true" outlineLevel="0" collapsed="false">
      <c r="Q326" s="2"/>
    </row>
    <row r="327" customFormat="false" ht="13.7" hidden="false" customHeight="true" outlineLevel="0" collapsed="false">
      <c r="Q327" s="2"/>
    </row>
    <row r="328" customFormat="false" ht="13.7" hidden="false" customHeight="true" outlineLevel="0" collapsed="false">
      <c r="Q328" s="2"/>
    </row>
    <row r="329" customFormat="false" ht="13.7" hidden="false" customHeight="true" outlineLevel="0" collapsed="false">
      <c r="Q329" s="2"/>
    </row>
    <row r="330" customFormat="false" ht="13.7" hidden="false" customHeight="true" outlineLevel="0" collapsed="false">
      <c r="Q330" s="2"/>
    </row>
    <row r="334" customFormat="false" ht="13.7" hidden="false" customHeight="true" outlineLevel="0" collapsed="false">
      <c r="P334" s="20"/>
      <c r="Q334" s="6"/>
    </row>
    <row r="335" customFormat="false" ht="13.7" hidden="false" customHeight="true" outlineLevel="0" collapsed="false">
      <c r="Q335" s="1"/>
    </row>
    <row r="343" customFormat="false" ht="38.9" hidden="false" customHeight="true" outlineLevel="0" collapsed="false">
      <c r="A343" s="1" t="n">
        <f aca="false">DATE(entry!$B$1,10,1)</f>
        <v>43739</v>
      </c>
      <c r="Q343" s="2"/>
    </row>
    <row r="345" customFormat="false" ht="13.7" hidden="false" customHeight="true" outlineLevel="0" collapsed="false">
      <c r="P345" s="14"/>
    </row>
    <row r="346" customFormat="false" ht="13.7" hidden="false" customHeight="true" outlineLevel="0" collapsed="false">
      <c r="Q346" s="2"/>
    </row>
    <row r="363" customFormat="false" ht="13.7" hidden="false" customHeight="true" outlineLevel="0" collapsed="false">
      <c r="Q363" s="2"/>
    </row>
    <row r="364" customFormat="false" ht="13.7" hidden="false" customHeight="true" outlineLevel="0" collapsed="false">
      <c r="Q364" s="2"/>
    </row>
    <row r="365" customFormat="false" ht="13.7" hidden="false" customHeight="true" outlineLevel="0" collapsed="false">
      <c r="Q365" s="2"/>
    </row>
    <row r="366" customFormat="false" ht="13.7" hidden="false" customHeight="true" outlineLevel="0" collapsed="false">
      <c r="Q366" s="2"/>
    </row>
    <row r="367" customFormat="false" ht="13.7" hidden="false" customHeight="true" outlineLevel="0" collapsed="false">
      <c r="Q367" s="2"/>
    </row>
    <row r="371" customFormat="false" ht="13.7" hidden="false" customHeight="true" outlineLevel="0" collapsed="false">
      <c r="Q371" s="6"/>
    </row>
    <row r="372" customFormat="false" ht="13.7" hidden="false" customHeight="true" outlineLevel="0" collapsed="false">
      <c r="P372" s="20"/>
      <c r="Q372" s="1"/>
    </row>
    <row r="380" customFormat="false" ht="13.7" hidden="false" customHeight="true" outlineLevel="0" collapsed="false">
      <c r="Q380" s="2"/>
    </row>
    <row r="381" customFormat="false" ht="38.9" hidden="false" customHeight="true" outlineLevel="0" collapsed="false">
      <c r="A381" s="1" t="n">
        <f aca="false">DATE(entry!$B$1,11,1)</f>
        <v>43770</v>
      </c>
    </row>
    <row r="383" customFormat="false" ht="13.7" hidden="false" customHeight="true" outlineLevel="0" collapsed="false">
      <c r="P383" s="14"/>
      <c r="Q383" s="2"/>
    </row>
    <row r="400" customFormat="false" ht="13.7" hidden="false" customHeight="true" outlineLevel="0" collapsed="false">
      <c r="Q400" s="2"/>
    </row>
    <row r="401" customFormat="false" ht="13.7" hidden="false" customHeight="true" outlineLevel="0" collapsed="false">
      <c r="Q401" s="2"/>
    </row>
    <row r="402" customFormat="false" ht="13.7" hidden="false" customHeight="true" outlineLevel="0" collapsed="false">
      <c r="Q402" s="2"/>
    </row>
    <row r="403" customFormat="false" ht="13.7" hidden="false" customHeight="true" outlineLevel="0" collapsed="false">
      <c r="Q403" s="2"/>
    </row>
    <row r="404" customFormat="false" ht="13.7" hidden="false" customHeight="true" outlineLevel="0" collapsed="false">
      <c r="Q404" s="2"/>
    </row>
    <row r="408" customFormat="false" ht="13.7" hidden="false" customHeight="true" outlineLevel="0" collapsed="false">
      <c r="Q408" s="6"/>
    </row>
    <row r="409" customFormat="false" ht="13.7" hidden="false" customHeight="true" outlineLevel="0" collapsed="false">
      <c r="Q409" s="1"/>
    </row>
    <row r="410" customFormat="false" ht="13.7" hidden="false" customHeight="true" outlineLevel="0" collapsed="false">
      <c r="P410" s="20"/>
    </row>
    <row r="417" customFormat="false" ht="13.7" hidden="false" customHeight="true" outlineLevel="0" collapsed="false">
      <c r="Q417" s="2"/>
    </row>
    <row r="419" customFormat="false" ht="38.9" hidden="false" customHeight="true" outlineLevel="0" collapsed="false">
      <c r="A419" s="1" t="n">
        <f aca="false">DATE(entry!$B$1,12,1)</f>
        <v>43800</v>
      </c>
    </row>
  </sheetData>
  <sheetProtection sheet="true" objects="true" scenarios="true"/>
  <mergeCells count="217">
    <mergeCell ref="A1:A38"/>
    <mergeCell ref="B1:O1"/>
    <mergeCell ref="B2:C2"/>
    <mergeCell ref="D2:E2"/>
    <mergeCell ref="F2:G2"/>
    <mergeCell ref="H2:I2"/>
    <mergeCell ref="J2:K2"/>
    <mergeCell ref="L2:M2"/>
    <mergeCell ref="N2:O2"/>
    <mergeCell ref="R3:X3"/>
    <mergeCell ref="B4:C4"/>
    <mergeCell ref="D4:E4"/>
    <mergeCell ref="F4:G4"/>
    <mergeCell ref="H4:I4"/>
    <mergeCell ref="J4:K4"/>
    <mergeCell ref="L4:M4"/>
    <mergeCell ref="N4:O4"/>
    <mergeCell ref="S4:X4"/>
    <mergeCell ref="B5:C5"/>
    <mergeCell ref="D5:E5"/>
    <mergeCell ref="F5:G5"/>
    <mergeCell ref="H5:I5"/>
    <mergeCell ref="J5:K5"/>
    <mergeCell ref="L5:M5"/>
    <mergeCell ref="N5:O5"/>
    <mergeCell ref="S5:X5"/>
    <mergeCell ref="B6:C6"/>
    <mergeCell ref="D6:E6"/>
    <mergeCell ref="F6:G6"/>
    <mergeCell ref="H6:I6"/>
    <mergeCell ref="J6:K6"/>
    <mergeCell ref="L6:M6"/>
    <mergeCell ref="N6:O6"/>
    <mergeCell ref="R6:X6"/>
    <mergeCell ref="B7:C7"/>
    <mergeCell ref="D7:E7"/>
    <mergeCell ref="F7:G7"/>
    <mergeCell ref="H7:I7"/>
    <mergeCell ref="J7:K7"/>
    <mergeCell ref="L7:M7"/>
    <mergeCell ref="N7:O7"/>
    <mergeCell ref="B8:C8"/>
    <mergeCell ref="D8:E8"/>
    <mergeCell ref="F8:G8"/>
    <mergeCell ref="H8:I8"/>
    <mergeCell ref="J8:K8"/>
    <mergeCell ref="L8:M8"/>
    <mergeCell ref="N8:O8"/>
    <mergeCell ref="B10:C10"/>
    <mergeCell ref="D10:E10"/>
    <mergeCell ref="F10:G10"/>
    <mergeCell ref="H10:I10"/>
    <mergeCell ref="J10:K10"/>
    <mergeCell ref="L10:M10"/>
    <mergeCell ref="N10:O10"/>
    <mergeCell ref="B11:C11"/>
    <mergeCell ref="D11:E11"/>
    <mergeCell ref="F11:G11"/>
    <mergeCell ref="H11:I11"/>
    <mergeCell ref="J11:K11"/>
    <mergeCell ref="L11:M11"/>
    <mergeCell ref="N11:O11"/>
    <mergeCell ref="S11:Y12"/>
    <mergeCell ref="B12:C12"/>
    <mergeCell ref="D12:E12"/>
    <mergeCell ref="F12:G12"/>
    <mergeCell ref="H12:I12"/>
    <mergeCell ref="J12:K12"/>
    <mergeCell ref="L12:M12"/>
    <mergeCell ref="N12:O12"/>
    <mergeCell ref="B13:C13"/>
    <mergeCell ref="D13:E13"/>
    <mergeCell ref="F13:G13"/>
    <mergeCell ref="H13:I13"/>
    <mergeCell ref="J13:K13"/>
    <mergeCell ref="L13:M13"/>
    <mergeCell ref="N13:O13"/>
    <mergeCell ref="S13:Y14"/>
    <mergeCell ref="B14:C14"/>
    <mergeCell ref="D14:E14"/>
    <mergeCell ref="F14:G14"/>
    <mergeCell ref="H14:I14"/>
    <mergeCell ref="J14:K14"/>
    <mergeCell ref="L14:M14"/>
    <mergeCell ref="N14:O14"/>
    <mergeCell ref="B16:C16"/>
    <mergeCell ref="D16:E16"/>
    <mergeCell ref="F16:G16"/>
    <mergeCell ref="H16:I16"/>
    <mergeCell ref="J16:K16"/>
    <mergeCell ref="L16:M16"/>
    <mergeCell ref="N16:O16"/>
    <mergeCell ref="S16:Y17"/>
    <mergeCell ref="B17:C17"/>
    <mergeCell ref="D17:E17"/>
    <mergeCell ref="F17:G17"/>
    <mergeCell ref="H17:I17"/>
    <mergeCell ref="J17:K17"/>
    <mergeCell ref="L17:M17"/>
    <mergeCell ref="N17:O17"/>
    <mergeCell ref="B18:C18"/>
    <mergeCell ref="D18:E18"/>
    <mergeCell ref="F18:G18"/>
    <mergeCell ref="H18:I18"/>
    <mergeCell ref="J18:K18"/>
    <mergeCell ref="L18:M18"/>
    <mergeCell ref="N18:O18"/>
    <mergeCell ref="B19:C19"/>
    <mergeCell ref="D19:E19"/>
    <mergeCell ref="F19:G19"/>
    <mergeCell ref="H19:I19"/>
    <mergeCell ref="J19:K19"/>
    <mergeCell ref="L19:M19"/>
    <mergeCell ref="N19:O19"/>
    <mergeCell ref="S19:Y20"/>
    <mergeCell ref="B20:C20"/>
    <mergeCell ref="D20:E20"/>
    <mergeCell ref="F20:G20"/>
    <mergeCell ref="H20:I20"/>
    <mergeCell ref="J20:K20"/>
    <mergeCell ref="L20:M20"/>
    <mergeCell ref="N20:O20"/>
    <mergeCell ref="B22:C22"/>
    <mergeCell ref="D22:E22"/>
    <mergeCell ref="F22:G22"/>
    <mergeCell ref="H22:I22"/>
    <mergeCell ref="J22:K22"/>
    <mergeCell ref="L22:M22"/>
    <mergeCell ref="N22:O22"/>
    <mergeCell ref="B23:C23"/>
    <mergeCell ref="D23:E23"/>
    <mergeCell ref="F23:G23"/>
    <mergeCell ref="H23:I23"/>
    <mergeCell ref="J23:K23"/>
    <mergeCell ref="L23:M23"/>
    <mergeCell ref="N23:O23"/>
    <mergeCell ref="S23:Y24"/>
    <mergeCell ref="B24:C24"/>
    <mergeCell ref="D24:E24"/>
    <mergeCell ref="F24:G24"/>
    <mergeCell ref="H24:I24"/>
    <mergeCell ref="J24:K24"/>
    <mergeCell ref="L24:M24"/>
    <mergeCell ref="N24:O24"/>
    <mergeCell ref="B25:C25"/>
    <mergeCell ref="D25:E25"/>
    <mergeCell ref="F25:G25"/>
    <mergeCell ref="H25:I25"/>
    <mergeCell ref="J25:K25"/>
    <mergeCell ref="L25:M25"/>
    <mergeCell ref="N25:O25"/>
    <mergeCell ref="B26:C26"/>
    <mergeCell ref="D26:E26"/>
    <mergeCell ref="F26:G26"/>
    <mergeCell ref="H26:I26"/>
    <mergeCell ref="J26:K26"/>
    <mergeCell ref="L26:M26"/>
    <mergeCell ref="N26:O26"/>
    <mergeCell ref="S27:Y28"/>
    <mergeCell ref="B28:C28"/>
    <mergeCell ref="D28:E28"/>
    <mergeCell ref="F28:G28"/>
    <mergeCell ref="H28:I28"/>
    <mergeCell ref="J28:K28"/>
    <mergeCell ref="L28:M28"/>
    <mergeCell ref="N28:O28"/>
    <mergeCell ref="B29:C29"/>
    <mergeCell ref="D29:E29"/>
    <mergeCell ref="F29:G29"/>
    <mergeCell ref="H29:I29"/>
    <mergeCell ref="J29:K29"/>
    <mergeCell ref="L29:M29"/>
    <mergeCell ref="N29:O29"/>
    <mergeCell ref="B30:C30"/>
    <mergeCell ref="D30:E30"/>
    <mergeCell ref="F30:G30"/>
    <mergeCell ref="H30:I30"/>
    <mergeCell ref="J30:K30"/>
    <mergeCell ref="L30:M30"/>
    <mergeCell ref="N30:O30"/>
    <mergeCell ref="B31:C31"/>
    <mergeCell ref="D31:E31"/>
    <mergeCell ref="F31:G31"/>
    <mergeCell ref="H31:I31"/>
    <mergeCell ref="J31:K31"/>
    <mergeCell ref="L31:M31"/>
    <mergeCell ref="N31:O31"/>
    <mergeCell ref="S31:Y32"/>
    <mergeCell ref="B32:C32"/>
    <mergeCell ref="D32:E32"/>
    <mergeCell ref="F32:G32"/>
    <mergeCell ref="H32:I32"/>
    <mergeCell ref="J32:K32"/>
    <mergeCell ref="L32:M32"/>
    <mergeCell ref="N32:O32"/>
    <mergeCell ref="F33:O38"/>
    <mergeCell ref="B34:C34"/>
    <mergeCell ref="D34:E34"/>
    <mergeCell ref="B35:C35"/>
    <mergeCell ref="D35:E35"/>
    <mergeCell ref="B36:C36"/>
    <mergeCell ref="D36:E36"/>
    <mergeCell ref="B37:C37"/>
    <mergeCell ref="D37:E37"/>
    <mergeCell ref="B38:C38"/>
    <mergeCell ref="D38:E38"/>
    <mergeCell ref="A39:A76"/>
    <mergeCell ref="A77:A114"/>
    <mergeCell ref="A115:A152"/>
    <mergeCell ref="A153:A190"/>
    <mergeCell ref="A191:A228"/>
    <mergeCell ref="A229:A266"/>
    <mergeCell ref="A267:A304"/>
    <mergeCell ref="A305:A342"/>
    <mergeCell ref="A343:A380"/>
    <mergeCell ref="A381:A418"/>
    <mergeCell ref="A419:A456"/>
  </mergeCells>
  <conditionalFormatting sqref="F27">
    <cfRule type="expression" priority="2" aboveAverage="0" equalAverage="0" bottom="0" percent="0" rank="0" text="" dxfId="0">
      <formula>MONTH(calendarA!A1)&lt;&gt;MONTH(E27)</formula>
    </cfRule>
    <cfRule type="expression" priority="3" aboveAverage="0" equalAverage="0" bottom="0" percent="0" rank="0" text="" dxfId="1">
      <formula>MONTH(calendarA!A1)=MONTH(E27)</formula>
    </cfRule>
  </conditionalFormatting>
  <conditionalFormatting sqref="F28">
    <cfRule type="expression" priority="4" aboveAverage="0" equalAverage="0" bottom="0" percent="0" rank="0" text="" dxfId="2">
      <formula>MONTH(calendarA!A1)&lt;&gt;MONTH(E27)</formula>
    </cfRule>
    <cfRule type="expression" priority="5" aboveAverage="0" equalAverage="0" bottom="0" percent="0" rank="0" text="" dxfId="3">
      <formula>MONTH(calendarA!A1)=MONTH(E27)</formula>
    </cfRule>
  </conditionalFormatting>
  <conditionalFormatting sqref="F29">
    <cfRule type="expression" priority="6" aboveAverage="0" equalAverage="0" bottom="0" percent="0" rank="0" text="" dxfId="2">
      <formula>MONTH(calendarA!A1)&lt;&gt;MONTH(E27)</formula>
    </cfRule>
    <cfRule type="expression" priority="7" aboveAverage="0" equalAverage="0" bottom="0" percent="0" rank="0" text="" dxfId="3">
      <formula>MONTH(calendarA!A1)=MONTH(E27)</formula>
    </cfRule>
  </conditionalFormatting>
  <conditionalFormatting sqref="F30">
    <cfRule type="expression" priority="8" aboveAverage="0" equalAverage="0" bottom="0" percent="0" rank="0" text="" dxfId="2">
      <formula>MONTH(calendarA!A1)&lt;&gt;MONTH(E27)</formula>
    </cfRule>
    <cfRule type="expression" priority="9" aboveAverage="0" equalAverage="0" bottom="0" percent="0" rank="0" text="" dxfId="3">
      <formula>MONTH(calendarA!A1)=MONTH(E27)</formula>
    </cfRule>
  </conditionalFormatting>
  <conditionalFormatting sqref="F31">
    <cfRule type="expression" priority="10" aboveAverage="0" equalAverage="0" bottom="0" percent="0" rank="0" text="" dxfId="2">
      <formula>MONTH(calendarA!A1)&lt;&gt;MONTH(E27)</formula>
    </cfRule>
    <cfRule type="expression" priority="11" aboveAverage="0" equalAverage="0" bottom="0" percent="0" rank="0" text="" dxfId="3">
      <formula>MONTH(calendarA!A1)=MONTH(E27)</formula>
    </cfRule>
  </conditionalFormatting>
  <conditionalFormatting sqref="F32">
    <cfRule type="expression" priority="12" aboveAverage="0" equalAverage="0" bottom="0" percent="0" rank="0" text="" dxfId="2">
      <formula>MONTH(calendarA!A1)&lt;&gt;MONTH(E27)</formula>
    </cfRule>
    <cfRule type="expression" priority="13" aboveAverage="0" equalAverage="0" bottom="0" percent="0" rank="0" text="" dxfId="3">
      <formula>MONTH(calendarA!A1)=MONTH(E27)</formula>
    </cfRule>
  </conditionalFormatting>
  <conditionalFormatting sqref="G3">
    <cfRule type="expression" priority="14" aboveAverage="0" equalAverage="0" bottom="0" percent="0" rank="0" text="" dxfId="4">
      <formula>MONTH(calendarA!A1)&lt;&gt;MONTH(E3)</formula>
    </cfRule>
    <cfRule type="expression" priority="15" aboveAverage="0" equalAverage="0" bottom="0" percent="0" rank="0" text="" dxfId="5">
      <formula>MONTH(calendarA!A1)=MONTH(E3)</formula>
    </cfRule>
  </conditionalFormatting>
  <conditionalFormatting sqref="G27">
    <cfRule type="expression" priority="16" aboveAverage="0" equalAverage="0" bottom="0" percent="0" rank="0" text="" dxfId="4">
      <formula>MONTH(calendarA!A1)&lt;&gt;MONTH(E27)</formula>
    </cfRule>
    <cfRule type="expression" priority="17" aboveAverage="0" equalAverage="0" bottom="0" percent="0" rank="0" text="" dxfId="5">
      <formula>MONTH(calendarA!A1)=MONTH(E27)</formula>
    </cfRule>
  </conditionalFormatting>
  <conditionalFormatting sqref="H3">
    <cfRule type="expression" priority="18" aboveAverage="0" equalAverage="0" bottom="0" percent="0" rank="0" text="" dxfId="0">
      <formula>MONTH(calendarA!A1)&lt;&gt;MONTH(G3)</formula>
    </cfRule>
    <cfRule type="expression" priority="19" aboveAverage="0" equalAverage="0" bottom="0" percent="0" rank="0" text="" dxfId="1">
      <formula>MONTH(calendarA!A1)=MONTH(G3)</formula>
    </cfRule>
  </conditionalFormatting>
  <conditionalFormatting sqref="H4">
    <cfRule type="expression" priority="20" aboveAverage="0" equalAverage="0" bottom="0" percent="0" rank="0" text="" dxfId="2">
      <formula>MONTH(calendarA!A1)&lt;&gt;MONTH(G3)</formula>
    </cfRule>
    <cfRule type="expression" priority="21" aboveAverage="0" equalAverage="0" bottom="0" percent="0" rank="0" text="" dxfId="3">
      <formula>MONTH(calendarA!A1)=MONTH(G3)</formula>
    </cfRule>
  </conditionalFormatting>
  <conditionalFormatting sqref="H5">
    <cfRule type="expression" priority="22" aboveAverage="0" equalAverage="0" bottom="0" percent="0" rank="0" text="" dxfId="2">
      <formula>MONTH(calendarA!A1)&lt;&gt;MONTH(G3)</formula>
    </cfRule>
    <cfRule type="expression" priority="23" aboveAverage="0" equalAverage="0" bottom="0" percent="0" rank="0" text="" dxfId="3">
      <formula>MONTH(calendarA!A1)=MONTH(G3)</formula>
    </cfRule>
  </conditionalFormatting>
  <conditionalFormatting sqref="H6">
    <cfRule type="expression" priority="24" aboveAverage="0" equalAverage="0" bottom="0" percent="0" rank="0" text="" dxfId="2">
      <formula>MONTH(calendarA!A1)&lt;&gt;MONTH(G3)</formula>
    </cfRule>
    <cfRule type="expression" priority="25" aboveAverage="0" equalAverage="0" bottom="0" percent="0" rank="0" text="" dxfId="3">
      <formula>MONTH(calendarA!A1)=MONTH(G3)</formula>
    </cfRule>
  </conditionalFormatting>
  <conditionalFormatting sqref="H7">
    <cfRule type="expression" priority="26" aboveAverage="0" equalAverage="0" bottom="0" percent="0" rank="0" text="" dxfId="2">
      <formula>MONTH(calendarA!A1)&lt;&gt;MONTH(G3)</formula>
    </cfRule>
    <cfRule type="expression" priority="27" aboveAverage="0" equalAverage="0" bottom="0" percent="0" rank="0" text="" dxfId="3">
      <formula>MONTH(calendarA!A1)=MONTH(G3)</formula>
    </cfRule>
  </conditionalFormatting>
  <conditionalFormatting sqref="H8">
    <cfRule type="expression" priority="28" aboveAverage="0" equalAverage="0" bottom="0" percent="0" rank="0" text="" dxfId="2">
      <formula>MONTH(calendarA!A1)&lt;&gt;MONTH(G3)</formula>
    </cfRule>
    <cfRule type="expression" priority="29" aboveAverage="0" equalAverage="0" bottom="0" percent="0" rank="0" text="" dxfId="3">
      <formula>MONTH(calendarA!A1)=MONTH(G3)</formula>
    </cfRule>
  </conditionalFormatting>
  <conditionalFormatting sqref="H27">
    <cfRule type="expression" priority="30" aboveAverage="0" equalAverage="0" bottom="0" percent="0" rank="0" text="" dxfId="0">
      <formula>MONTH(calendarA!A1)&lt;&gt;MONTH(G27)</formula>
    </cfRule>
    <cfRule type="expression" priority="31" aboveAverage="0" equalAverage="0" bottom="0" percent="0" rank="0" text="" dxfId="1">
      <formula>MONTH(calendarA!A1)=MONTH(G27)</formula>
    </cfRule>
  </conditionalFormatting>
  <conditionalFormatting sqref="H28">
    <cfRule type="expression" priority="32" aboveAverage="0" equalAverage="0" bottom="0" percent="0" rank="0" text="" dxfId="2">
      <formula>MONTH(calendarA!A1)&lt;&gt;MONTH(G27)</formula>
    </cfRule>
    <cfRule type="expression" priority="33" aboveAverage="0" equalAverage="0" bottom="0" percent="0" rank="0" text="" dxfId="3">
      <formula>MONTH(calendarA!A1)=MONTH(G27)</formula>
    </cfRule>
  </conditionalFormatting>
  <conditionalFormatting sqref="H29">
    <cfRule type="expression" priority="34" aboveAverage="0" equalAverage="0" bottom="0" percent="0" rank="0" text="" dxfId="2">
      <formula>MONTH(calendarA!A1)&lt;&gt;MONTH(G27)</formula>
    </cfRule>
    <cfRule type="expression" priority="35" aboveAverage="0" equalAverage="0" bottom="0" percent="0" rank="0" text="" dxfId="3">
      <formula>MONTH(calendarA!A1)=MONTH(G27)</formula>
    </cfRule>
  </conditionalFormatting>
  <conditionalFormatting sqref="H30">
    <cfRule type="expression" priority="36" aboveAverage="0" equalAverage="0" bottom="0" percent="0" rank="0" text="" dxfId="2">
      <formula>MONTH(calendarA!A1)&lt;&gt;MONTH(G27)</formula>
    </cfRule>
    <cfRule type="expression" priority="37" aboveAverage="0" equalAverage="0" bottom="0" percent="0" rank="0" text="" dxfId="3">
      <formula>MONTH(calendarA!A1)=MONTH(G27)</formula>
    </cfRule>
  </conditionalFormatting>
  <conditionalFormatting sqref="H31">
    <cfRule type="expression" priority="38" aboveAverage="0" equalAverage="0" bottom="0" percent="0" rank="0" text="" dxfId="2">
      <formula>MONTH(calendarA!A1)&lt;&gt;MONTH(G27)</formula>
    </cfRule>
    <cfRule type="expression" priority="39" aboveAverage="0" equalAverage="0" bottom="0" percent="0" rank="0" text="" dxfId="3">
      <formula>MONTH(calendarA!A1)=MONTH(G27)</formula>
    </cfRule>
  </conditionalFormatting>
  <conditionalFormatting sqref="H32">
    <cfRule type="expression" priority="40" aboveAverage="0" equalAverage="0" bottom="0" percent="0" rank="0" text="" dxfId="2">
      <formula>MONTH(calendarA!A1)&lt;&gt;MONTH(G27)</formula>
    </cfRule>
    <cfRule type="expression" priority="41" aboveAverage="0" equalAverage="0" bottom="0" percent="0" rank="0" text="" dxfId="3">
      <formula>MONTH(calendarA!A1)=MONTH(G27)</formula>
    </cfRule>
  </conditionalFormatting>
  <conditionalFormatting sqref="I3">
    <cfRule type="expression" priority="42" aboveAverage="0" equalAverage="0" bottom="0" percent="0" rank="0" text="" dxfId="4">
      <formula>MONTH(calendarA!A1)&lt;&gt;MONTH(G3)</formula>
    </cfRule>
    <cfRule type="expression" priority="43" aboveAverage="0" equalAverage="0" bottom="0" percent="0" rank="0" text="" dxfId="5">
      <formula>MONTH(calendarA!A1)=MONTH(G3)</formula>
    </cfRule>
  </conditionalFormatting>
  <conditionalFormatting sqref="I27">
    <cfRule type="expression" priority="44" aboveAverage="0" equalAverage="0" bottom="0" percent="0" rank="0" text="" dxfId="4">
      <formula>MONTH(calendarA!A1)&lt;&gt;MONTH(G27)</formula>
    </cfRule>
    <cfRule type="expression" priority="45" aboveAverage="0" equalAverage="0" bottom="0" percent="0" rank="0" text="" dxfId="5">
      <formula>MONTH(calendarA!A1)=MONTH(G27)</formula>
    </cfRule>
  </conditionalFormatting>
  <conditionalFormatting sqref="J3">
    <cfRule type="expression" priority="46" aboveAverage="0" equalAverage="0" bottom="0" percent="0" rank="0" text="" dxfId="0">
      <formula>MONTH(calendarA!A1)&lt;&gt;MONTH(I3)</formula>
    </cfRule>
    <cfRule type="expression" priority="47" aboveAverage="0" equalAverage="0" bottom="0" percent="0" rank="0" text="" dxfId="1">
      <formula>MONTH(calendarA!A1)=MONTH(I3)</formula>
    </cfRule>
  </conditionalFormatting>
  <conditionalFormatting sqref="J4">
    <cfRule type="expression" priority="48" aboveAverage="0" equalAverage="0" bottom="0" percent="0" rank="0" text="" dxfId="2">
      <formula>MONTH(calendarA!A1)&lt;&gt;MONTH(I3)</formula>
    </cfRule>
    <cfRule type="expression" priority="49" aboveAverage="0" equalAverage="0" bottom="0" percent="0" rank="0" text="" dxfId="3">
      <formula>MONTH(calendarA!A1)=MONTH(I3)</formula>
    </cfRule>
  </conditionalFormatting>
  <conditionalFormatting sqref="J5">
    <cfRule type="expression" priority="50" aboveAverage="0" equalAverage="0" bottom="0" percent="0" rank="0" text="" dxfId="2">
      <formula>MONTH(calendarA!A1)&lt;&gt;MONTH(I3)</formula>
    </cfRule>
    <cfRule type="expression" priority="51" aboveAverage="0" equalAverage="0" bottom="0" percent="0" rank="0" text="" dxfId="3">
      <formula>MONTH(calendarA!A1)=MONTH(I3)</formula>
    </cfRule>
  </conditionalFormatting>
  <conditionalFormatting sqref="J6">
    <cfRule type="expression" priority="52" aboveAverage="0" equalAverage="0" bottom="0" percent="0" rank="0" text="" dxfId="2">
      <formula>MONTH(calendarA!A1)&lt;&gt;MONTH(I3)</formula>
    </cfRule>
    <cfRule type="expression" priority="53" aboveAverage="0" equalAverage="0" bottom="0" percent="0" rank="0" text="" dxfId="3">
      <formula>MONTH(calendarA!A1)=MONTH(I3)</formula>
    </cfRule>
  </conditionalFormatting>
  <conditionalFormatting sqref="J7">
    <cfRule type="expression" priority="54" aboveAverage="0" equalAverage="0" bottom="0" percent="0" rank="0" text="" dxfId="2">
      <formula>MONTH(calendarA!A1)&lt;&gt;MONTH(I3)</formula>
    </cfRule>
    <cfRule type="expression" priority="55" aboveAverage="0" equalAverage="0" bottom="0" percent="0" rank="0" text="" dxfId="3">
      <formula>MONTH(calendarA!A1)=MONTH(I3)</formula>
    </cfRule>
  </conditionalFormatting>
  <conditionalFormatting sqref="J8">
    <cfRule type="expression" priority="56" aboveAverage="0" equalAverage="0" bottom="0" percent="0" rank="0" text="" dxfId="2">
      <formula>MONTH(calendarA!A1)&lt;&gt;MONTH(I3)</formula>
    </cfRule>
    <cfRule type="expression" priority="57" aboveAverage="0" equalAverage="0" bottom="0" percent="0" rank="0" text="" dxfId="3">
      <formula>MONTH(calendarA!A1)=MONTH(I3)</formula>
    </cfRule>
  </conditionalFormatting>
  <conditionalFormatting sqref="J27">
    <cfRule type="expression" priority="58" aboveAverage="0" equalAverage="0" bottom="0" percent="0" rank="0" text="" dxfId="0">
      <formula>MONTH(calendarA!A1)&lt;&gt;MONTH(I27)</formula>
    </cfRule>
    <cfRule type="expression" priority="59" aboveAverage="0" equalAverage="0" bottom="0" percent="0" rank="0" text="" dxfId="1">
      <formula>MONTH(calendarA!A1)=MONTH(I27)</formula>
    </cfRule>
  </conditionalFormatting>
  <conditionalFormatting sqref="J28">
    <cfRule type="expression" priority="60" aboveAverage="0" equalAverage="0" bottom="0" percent="0" rank="0" text="" dxfId="2">
      <formula>MONTH(calendarA!A1)&lt;&gt;MONTH(I27)</formula>
    </cfRule>
    <cfRule type="expression" priority="61" aboveAverage="0" equalAverage="0" bottom="0" percent="0" rank="0" text="" dxfId="3">
      <formula>MONTH(calendarA!A1)=MONTH(I27)</formula>
    </cfRule>
  </conditionalFormatting>
  <conditionalFormatting sqref="J29">
    <cfRule type="expression" priority="62" aboveAverage="0" equalAverage="0" bottom="0" percent="0" rank="0" text="" dxfId="2">
      <formula>MONTH(calendarA!A1)&lt;&gt;MONTH(I27)</formula>
    </cfRule>
    <cfRule type="expression" priority="63" aboveAverage="0" equalAverage="0" bottom="0" percent="0" rank="0" text="" dxfId="3">
      <formula>MONTH(calendarA!A1)=MONTH(I27)</formula>
    </cfRule>
  </conditionalFormatting>
  <conditionalFormatting sqref="J30">
    <cfRule type="expression" priority="64" aboveAverage="0" equalAverage="0" bottom="0" percent="0" rank="0" text="" dxfId="2">
      <formula>MONTH(calendarA!A1)&lt;&gt;MONTH(I27)</formula>
    </cfRule>
    <cfRule type="expression" priority="65" aboveAverage="0" equalAverage="0" bottom="0" percent="0" rank="0" text="" dxfId="3">
      <formula>MONTH(calendarA!A1)=MONTH(I27)</formula>
    </cfRule>
  </conditionalFormatting>
  <conditionalFormatting sqref="J31">
    <cfRule type="expression" priority="66" aboveAverage="0" equalAverage="0" bottom="0" percent="0" rank="0" text="" dxfId="2">
      <formula>MONTH(calendarA!A1)&lt;&gt;MONTH(I27)</formula>
    </cfRule>
    <cfRule type="expression" priority="67" aboveAverage="0" equalAverage="0" bottom="0" percent="0" rank="0" text="" dxfId="3">
      <formula>MONTH(calendarA!A1)=MONTH(I27)</formula>
    </cfRule>
  </conditionalFormatting>
  <conditionalFormatting sqref="J32">
    <cfRule type="expression" priority="68" aboveAverage="0" equalAverage="0" bottom="0" percent="0" rank="0" text="" dxfId="2">
      <formula>MONTH(calendarA!A1)&lt;&gt;MONTH(I27)</formula>
    </cfRule>
    <cfRule type="expression" priority="69" aboveAverage="0" equalAverage="0" bottom="0" percent="0" rank="0" text="" dxfId="3">
      <formula>MONTH(calendarA!A1)=MONTH(I27)</formula>
    </cfRule>
  </conditionalFormatting>
  <conditionalFormatting sqref="K3">
    <cfRule type="expression" priority="70" aboveAverage="0" equalAverage="0" bottom="0" percent="0" rank="0" text="" dxfId="4">
      <formula>MONTH(calendarA!A1)&lt;&gt;MONTH(I3)</formula>
    </cfRule>
    <cfRule type="expression" priority="71" aboveAverage="0" equalAverage="0" bottom="0" percent="0" rank="0" text="" dxfId="5">
      <formula>MONTH(calendarA!A1)=MONTH(I3)</formula>
    </cfRule>
  </conditionalFormatting>
  <conditionalFormatting sqref="K27">
    <cfRule type="expression" priority="72" aboveAverage="0" equalAverage="0" bottom="0" percent="0" rank="0" text="" dxfId="4">
      <formula>MONTH(calendarA!A1)&lt;&gt;MONTH(I27)</formula>
    </cfRule>
    <cfRule type="expression" priority="73" aboveAverage="0" equalAverage="0" bottom="0" percent="0" rank="0" text="" dxfId="5">
      <formula>MONTH(calendarA!A1)=MONTH(I27)</formula>
    </cfRule>
  </conditionalFormatting>
  <conditionalFormatting sqref="L3">
    <cfRule type="expression" priority="74" aboveAverage="0" equalAverage="0" bottom="0" percent="0" rank="0" text="" dxfId="0">
      <formula>MONTH(calendarA!A1)&lt;&gt;MONTH(K3)</formula>
    </cfRule>
    <cfRule type="expression" priority="75" aboveAverage="0" equalAverage="0" bottom="0" percent="0" rank="0" text="" dxfId="1">
      <formula>MONTH(calendarA!A1)=MONTH(K3)</formula>
    </cfRule>
  </conditionalFormatting>
  <conditionalFormatting sqref="L4">
    <cfRule type="expression" priority="76" aboveAverage="0" equalAverage="0" bottom="0" percent="0" rank="0" text="" dxfId="2">
      <formula>MONTH(calendarA!A1)&lt;&gt;MONTH(K3)</formula>
    </cfRule>
    <cfRule type="expression" priority="77" aboveAverage="0" equalAverage="0" bottom="0" percent="0" rank="0" text="" dxfId="3">
      <formula>MONTH(calendarA!A1)=MONTH(K3)</formula>
    </cfRule>
  </conditionalFormatting>
  <conditionalFormatting sqref="L5">
    <cfRule type="expression" priority="78" aboveAverage="0" equalAverage="0" bottom="0" percent="0" rank="0" text="" dxfId="2">
      <formula>MONTH(calendarA!A1)&lt;&gt;MONTH(K3)</formula>
    </cfRule>
    <cfRule type="expression" priority="79" aboveAverage="0" equalAverage="0" bottom="0" percent="0" rank="0" text="" dxfId="3">
      <formula>MONTH(calendarA!A1)=MONTH(K3)</formula>
    </cfRule>
  </conditionalFormatting>
  <conditionalFormatting sqref="L6">
    <cfRule type="expression" priority="80" aboveAverage="0" equalAverage="0" bottom="0" percent="0" rank="0" text="" dxfId="2">
      <formula>MONTH(calendarA!A1)&lt;&gt;MONTH(K3)</formula>
    </cfRule>
    <cfRule type="expression" priority="81" aboveAverage="0" equalAverage="0" bottom="0" percent="0" rank="0" text="" dxfId="3">
      <formula>MONTH(calendarA!A1)=MONTH(K3)</formula>
    </cfRule>
  </conditionalFormatting>
  <conditionalFormatting sqref="L7">
    <cfRule type="expression" priority="82" aboveAverage="0" equalAverage="0" bottom="0" percent="0" rank="0" text="" dxfId="2">
      <formula>MONTH(calendarA!A1)&lt;&gt;MONTH(K3)</formula>
    </cfRule>
    <cfRule type="expression" priority="83" aboveAverage="0" equalAverage="0" bottom="0" percent="0" rank="0" text="" dxfId="3">
      <formula>MONTH(calendarA!A1)=MONTH(K3)</formula>
    </cfRule>
  </conditionalFormatting>
  <conditionalFormatting sqref="L8">
    <cfRule type="expression" priority="84" aboveAverage="0" equalAverage="0" bottom="0" percent="0" rank="0" text="" dxfId="2">
      <formula>MONTH(calendarA!A1)&lt;&gt;MONTH(K3)</formula>
    </cfRule>
    <cfRule type="expression" priority="85" aboveAverage="0" equalAverage="0" bottom="0" percent="0" rank="0" text="" dxfId="3">
      <formula>MONTH(calendarA!A1)=MONTH(K3)</formula>
    </cfRule>
  </conditionalFormatting>
  <conditionalFormatting sqref="L27">
    <cfRule type="expression" priority="86" aboveAverage="0" equalAverage="0" bottom="0" percent="0" rank="0" text="" dxfId="0">
      <formula>MONTH(calendarA!A1)&lt;&gt;MONTH(K27)</formula>
    </cfRule>
    <cfRule type="expression" priority="87" aboveAverage="0" equalAverage="0" bottom="0" percent="0" rank="0" text="" dxfId="1">
      <formula>MONTH(calendarA!A1)=MONTH(K27)</formula>
    </cfRule>
  </conditionalFormatting>
  <conditionalFormatting sqref="L28">
    <cfRule type="expression" priority="88" aboveAverage="0" equalAverage="0" bottom="0" percent="0" rank="0" text="" dxfId="2">
      <formula>MONTH(calendarA!A1)&lt;&gt;MONTH(K27)</formula>
    </cfRule>
    <cfRule type="expression" priority="89" aboveAverage="0" equalAverage="0" bottom="0" percent="0" rank="0" text="" dxfId="3">
      <formula>MONTH(calendarA!A1)=MONTH(K27)</formula>
    </cfRule>
  </conditionalFormatting>
  <conditionalFormatting sqref="L29">
    <cfRule type="expression" priority="90" aboveAverage="0" equalAverage="0" bottom="0" percent="0" rank="0" text="" dxfId="2">
      <formula>MONTH(calendarA!A1)&lt;&gt;MONTH(K27)</formula>
    </cfRule>
    <cfRule type="expression" priority="91" aboveAverage="0" equalAverage="0" bottom="0" percent="0" rank="0" text="" dxfId="3">
      <formula>MONTH(calendarA!A1)=MONTH(K27)</formula>
    </cfRule>
  </conditionalFormatting>
  <conditionalFormatting sqref="L30">
    <cfRule type="expression" priority="92" aboveAverage="0" equalAverage="0" bottom="0" percent="0" rank="0" text="" dxfId="2">
      <formula>MONTH(calendarA!A1)&lt;&gt;MONTH(K27)</formula>
    </cfRule>
    <cfRule type="expression" priority="93" aboveAverage="0" equalAverage="0" bottom="0" percent="0" rank="0" text="" dxfId="3">
      <formula>MONTH(calendarA!A1)=MONTH(K27)</formula>
    </cfRule>
  </conditionalFormatting>
  <conditionalFormatting sqref="L31">
    <cfRule type="expression" priority="94" aboveAverage="0" equalAverage="0" bottom="0" percent="0" rank="0" text="" dxfId="2">
      <formula>MONTH(calendarA!A1)&lt;&gt;MONTH(K27)</formula>
    </cfRule>
    <cfRule type="expression" priority="95" aboveAverage="0" equalAverage="0" bottom="0" percent="0" rank="0" text="" dxfId="3">
      <formula>MONTH(calendarA!A1)=MONTH(K27)</formula>
    </cfRule>
  </conditionalFormatting>
  <conditionalFormatting sqref="L32">
    <cfRule type="expression" priority="96" aboveAverage="0" equalAverage="0" bottom="0" percent="0" rank="0" text="" dxfId="2">
      <formula>MONTH(calendarA!A1)&lt;&gt;MONTH(K27)</formula>
    </cfRule>
    <cfRule type="expression" priority="97" aboveAverage="0" equalAverage="0" bottom="0" percent="0" rank="0" text="" dxfId="3">
      <formula>MONTH(calendarA!A1)=MONTH(K27)</formula>
    </cfRule>
  </conditionalFormatting>
  <conditionalFormatting sqref="M3">
    <cfRule type="expression" priority="98" aboveAverage="0" equalAverage="0" bottom="0" percent="0" rank="0" text="" dxfId="4">
      <formula>MONTH(calendarA!A1)&lt;&gt;MONTH(K3)</formula>
    </cfRule>
    <cfRule type="expression" priority="99" aboveAverage="0" equalAverage="0" bottom="0" percent="0" rank="0" text="" dxfId="5">
      <formula>MONTH(calendarA!A1)=MONTH(K3)</formula>
    </cfRule>
  </conditionalFormatting>
  <conditionalFormatting sqref="M27">
    <cfRule type="expression" priority="100" aboveAverage="0" equalAverage="0" bottom="0" percent="0" rank="0" text="" dxfId="4">
      <formula>MONTH(calendarA!A1)&lt;&gt;MONTH(K27)</formula>
    </cfRule>
    <cfRule type="expression" priority="101" aboveAverage="0" equalAverage="0" bottom="0" percent="0" rank="0" text="" dxfId="5">
      <formula>MONTH(calendarA!A1)=MONTH(K27)</formula>
    </cfRule>
  </conditionalFormatting>
  <conditionalFormatting sqref="N27">
    <cfRule type="expression" priority="102" aboveAverage="0" equalAverage="0" bottom="0" percent="0" rank="0" text="" dxfId="0">
      <formula>MONTH(calendarA!A1)&lt;&gt;MONTH(M27)</formula>
    </cfRule>
    <cfRule type="expression" priority="103" aboveAverage="0" equalAverage="0" bottom="0" percent="0" rank="0" text="" dxfId="1">
      <formula>MONTH(calendarA!A1)=MONTH(M27)</formula>
    </cfRule>
  </conditionalFormatting>
  <conditionalFormatting sqref="N28">
    <cfRule type="expression" priority="104" aboveAverage="0" equalAverage="0" bottom="0" percent="0" rank="0" text="" dxfId="2">
      <formula>MONTH(calendarA!A1)&lt;&gt;MONTH(M27)</formula>
    </cfRule>
    <cfRule type="expression" priority="105" aboveAverage="0" equalAverage="0" bottom="0" percent="0" rank="0" text="" dxfId="3">
      <formula>MONTH(calendarA!A1)=MONTH(M27)</formula>
    </cfRule>
  </conditionalFormatting>
  <conditionalFormatting sqref="N29">
    <cfRule type="expression" priority="106" aboveAverage="0" equalAverage="0" bottom="0" percent="0" rank="0" text="" dxfId="2">
      <formula>MONTH(calendarA!A1)&lt;&gt;MONTH(M27)</formula>
    </cfRule>
    <cfRule type="expression" priority="107" aboveAverage="0" equalAverage="0" bottom="0" percent="0" rank="0" text="" dxfId="3">
      <formula>MONTH(calendarA!A1)=MONTH(M27)</formula>
    </cfRule>
  </conditionalFormatting>
  <conditionalFormatting sqref="N30">
    <cfRule type="expression" priority="108" aboveAverage="0" equalAverage="0" bottom="0" percent="0" rank="0" text="" dxfId="2">
      <formula>MONTH(calendarA!A1)&lt;&gt;MONTH(M27)</formula>
    </cfRule>
    <cfRule type="expression" priority="109" aboveAverage="0" equalAverage="0" bottom="0" percent="0" rank="0" text="" dxfId="3">
      <formula>MONTH(calendarA!A1)=MONTH(M27)</formula>
    </cfRule>
  </conditionalFormatting>
  <conditionalFormatting sqref="N31">
    <cfRule type="expression" priority="110" aboveAverage="0" equalAverage="0" bottom="0" percent="0" rank="0" text="" dxfId="2">
      <formula>MONTH(calendarA!A1)&lt;&gt;MONTH(M27)</formula>
    </cfRule>
    <cfRule type="expression" priority="111" aboveAverage="0" equalAverage="0" bottom="0" percent="0" rank="0" text="" dxfId="3">
      <formula>MONTH(calendarA!A1)=MONTH(M27)</formula>
    </cfRule>
  </conditionalFormatting>
  <conditionalFormatting sqref="N32">
    <cfRule type="expression" priority="112" aboveAverage="0" equalAverage="0" bottom="0" percent="0" rank="0" text="" dxfId="2">
      <formula>MONTH(calendarA!A1)&lt;&gt;MONTH(M27)</formula>
    </cfRule>
    <cfRule type="expression" priority="113" aboveAverage="0" equalAverage="0" bottom="0" percent="0" rank="0" text="" dxfId="3">
      <formula>MONTH(calendarA!A1)=MONTH(M27)</formula>
    </cfRule>
  </conditionalFormatting>
  <conditionalFormatting sqref="O27">
    <cfRule type="expression" priority="114" aboveAverage="0" equalAverage="0" bottom="0" percent="0" rank="0" text="" dxfId="4">
      <formula>MONTH(calendarA!A1)&lt;&gt;MONTH(M27)</formula>
    </cfRule>
    <cfRule type="expression" priority="115" aboveAverage="0" equalAverage="0" bottom="0" percent="0" rank="0" text="" dxfId="5">
      <formula>MONTH(calendarA!A1)=MONTH(M27)</formula>
    </cfRule>
  </conditionalFormatting>
  <conditionalFormatting sqref="B3">
    <cfRule type="expression" priority="116" aboveAverage="0" equalAverage="0" bottom="0" percent="0" rank="0" text="" dxfId="0">
      <formula>MONTH(calendarA!A1)&lt;&gt;MONTH(A3)</formula>
    </cfRule>
    <cfRule type="expression" priority="117" aboveAverage="0" equalAverage="0" bottom="0" percent="0" rank="0" text="" dxfId="1">
      <formula>MONTH(calendarA!A1)=MONTH(A3)</formula>
    </cfRule>
  </conditionalFormatting>
  <conditionalFormatting sqref="B4">
    <cfRule type="expression" priority="118" aboveAverage="0" equalAverage="0" bottom="0" percent="0" rank="0" text="" dxfId="2">
      <formula>MONTH(calendarA!A1)&lt;&gt;MONTH(A3)</formula>
    </cfRule>
    <cfRule type="expression" priority="119" aboveAverage="0" equalAverage="0" bottom="0" percent="0" rank="0" text="" dxfId="3">
      <formula>MONTH(calendarA!A1)=MONTH(A3)</formula>
    </cfRule>
  </conditionalFormatting>
  <conditionalFormatting sqref="B5">
    <cfRule type="expression" priority="120" aboveAverage="0" equalAverage="0" bottom="0" percent="0" rank="0" text="" dxfId="2">
      <formula>MONTH(calendarA!A1)&lt;&gt;MONTH(A3)</formula>
    </cfRule>
    <cfRule type="expression" priority="121" aboveAverage="0" equalAverage="0" bottom="0" percent="0" rank="0" text="" dxfId="3">
      <formula>MONTH(calendarA!A1)=MONTH(A3)</formula>
    </cfRule>
  </conditionalFormatting>
  <conditionalFormatting sqref="B6">
    <cfRule type="expression" priority="122" aboveAverage="0" equalAverage="0" bottom="0" percent="0" rank="0" text="" dxfId="2">
      <formula>MONTH(calendarA!A1)&lt;&gt;MONTH(A3)</formula>
    </cfRule>
    <cfRule type="expression" priority="123" aboveAverage="0" equalAverage="0" bottom="0" percent="0" rank="0" text="" dxfId="3">
      <formula>MONTH(calendarA!A1)=MONTH(A3)</formula>
    </cfRule>
  </conditionalFormatting>
  <conditionalFormatting sqref="B7">
    <cfRule type="expression" priority="124" aboveAverage="0" equalAverage="0" bottom="0" percent="0" rank="0" text="" dxfId="2">
      <formula>MONTH(calendarA!A1)&lt;&gt;MONTH(A3)</formula>
    </cfRule>
    <cfRule type="expression" priority="125" aboveAverage="0" equalAverage="0" bottom="0" percent="0" rank="0" text="" dxfId="3">
      <formula>MONTH(calendarA!$B1)=MONTH(A3)</formula>
    </cfRule>
  </conditionalFormatting>
  <conditionalFormatting sqref="B8">
    <cfRule type="expression" priority="126" aboveAverage="0" equalAverage="0" bottom="0" percent="0" rank="0" text="" dxfId="2">
      <formula>MONTH(calendarA!A1)&lt;&gt;MONTH(A3)</formula>
    </cfRule>
    <cfRule type="expression" priority="127" aboveAverage="0" equalAverage="0" bottom="0" percent="0" rank="0" text="" dxfId="3">
      <formula>MONTH(calendarA!A1)=MONTH(A3)</formula>
    </cfRule>
  </conditionalFormatting>
  <conditionalFormatting sqref="B27">
    <cfRule type="expression" priority="128" aboveAverage="0" equalAverage="0" bottom="0" percent="0" rank="0" text="" dxfId="0">
      <formula>MONTH(calendarA!A1)&lt;&gt;MONTH(A27)</formula>
    </cfRule>
    <cfRule type="expression" priority="129" aboveAverage="0" equalAverage="0" bottom="0" percent="0" rank="0" text="" dxfId="1">
      <formula>MONTH(calendarA!A1)=MONTH(A27)</formula>
    </cfRule>
  </conditionalFormatting>
  <conditionalFormatting sqref="B28">
    <cfRule type="expression" priority="130" aboveAverage="0" equalAverage="0" bottom="0" percent="0" rank="0" text="" dxfId="2">
      <formula>MONTH(calendarA!A1)&lt;&gt;MONTH(A27)</formula>
    </cfRule>
    <cfRule type="expression" priority="131" aboveAverage="0" equalAverage="0" bottom="0" percent="0" rank="0" text="" dxfId="3">
      <formula>MONTH(calendarA!A1)=MONTH(A27)</formula>
    </cfRule>
  </conditionalFormatting>
  <conditionalFormatting sqref="B29">
    <cfRule type="expression" priority="132" aboveAverage="0" equalAverage="0" bottom="0" percent="0" rank="0" text="" dxfId="2">
      <formula>MONTH(calendarA!A1)&lt;&gt;MONTH(A27)</formula>
    </cfRule>
    <cfRule type="expression" priority="133" aboveAverage="0" equalAverage="0" bottom="0" percent="0" rank="0" text="" dxfId="3">
      <formula>MONTH(calendarA!A1)=MONTH(A27)</formula>
    </cfRule>
  </conditionalFormatting>
  <conditionalFormatting sqref="B30">
    <cfRule type="expression" priority="134" aboveAverage="0" equalAverage="0" bottom="0" percent="0" rank="0" text="" dxfId="2">
      <formula>MONTH(calendarA!A1)&lt;&gt;MONTH(A27)</formula>
    </cfRule>
    <cfRule type="expression" priority="135" aboveAverage="0" equalAverage="0" bottom="0" percent="0" rank="0" text="" dxfId="3">
      <formula>MONTH(calendarA!A1)=MONTH(A27)</formula>
    </cfRule>
  </conditionalFormatting>
  <conditionalFormatting sqref="B31">
    <cfRule type="expression" priority="136" aboveAverage="0" equalAverage="0" bottom="0" percent="0" rank="0" text="" dxfId="2">
      <formula>MONTH(calendarA!A1)&lt;&gt;MONTH(A27)</formula>
    </cfRule>
    <cfRule type="expression" priority="137" aboveAverage="0" equalAverage="0" bottom="0" percent="0" rank="0" text="" dxfId="3">
      <formula>MONTH(calendarA!A1)=MONTH(A27)</formula>
    </cfRule>
  </conditionalFormatting>
  <conditionalFormatting sqref="B32">
    <cfRule type="expression" priority="138" aboveAverage="0" equalAverage="0" bottom="0" percent="0" rank="0" text="" dxfId="2">
      <formula>MONTH(calendarA!A1)&lt;&gt;MONTH(A27)</formula>
    </cfRule>
    <cfRule type="expression" priority="139" aboveAverage="0" equalAverage="0" bottom="0" percent="0" rank="0" text="" dxfId="3">
      <formula>MONTH(calendarA!A1)=MONTH(A27)</formula>
    </cfRule>
  </conditionalFormatting>
  <conditionalFormatting sqref="B33">
    <cfRule type="expression" priority="140" aboveAverage="0" equalAverage="0" bottom="0" percent="0" rank="0" text="" dxfId="0">
      <formula>MONTH(calendarA!A1)&lt;&gt;MONTH(A33)</formula>
    </cfRule>
    <cfRule type="expression" priority="141" aboveAverage="0" equalAverage="0" bottom="0" percent="0" rank="0" text="" dxfId="1">
      <formula>MONTH(calendarA!A1)=MONTH(A33)</formula>
    </cfRule>
  </conditionalFormatting>
  <conditionalFormatting sqref="B34">
    <cfRule type="expression" priority="142" aboveAverage="0" equalAverage="0" bottom="0" percent="0" rank="0" text="" dxfId="2">
      <formula>MONTH(calendarA!A1)&lt;&gt;MONTH(A33)</formula>
    </cfRule>
    <cfRule type="expression" priority="143" aboveAverage="0" equalAverage="0" bottom="0" percent="0" rank="0" text="" dxfId="3">
      <formula>MONTH(calendarA!A1)=MONTH(A33)</formula>
    </cfRule>
  </conditionalFormatting>
  <conditionalFormatting sqref="B35">
    <cfRule type="expression" priority="144" aboveAverage="0" equalAverage="0" bottom="0" percent="0" rank="0" text="" dxfId="2">
      <formula>MONTH(calendarA!A1)&lt;&gt;MONTH(A33)</formula>
    </cfRule>
    <cfRule type="expression" priority="145" aboveAverage="0" equalAverage="0" bottom="0" percent="0" rank="0" text="" dxfId="3">
      <formula>MONTH(calendarA!A1)=MONTH(A33)</formula>
    </cfRule>
  </conditionalFormatting>
  <conditionalFormatting sqref="B36">
    <cfRule type="expression" priority="146" aboveAverage="0" equalAverage="0" bottom="0" percent="0" rank="0" text="" dxfId="2">
      <formula>MONTH(calendarA!A1)&lt;&gt;MONTH(A33)</formula>
    </cfRule>
    <cfRule type="expression" priority="147" aboveAverage="0" equalAverage="0" bottom="0" percent="0" rank="0" text="" dxfId="3">
      <formula>MONTH(calendarA!A1)=MONTH(A33)</formula>
    </cfRule>
  </conditionalFormatting>
  <conditionalFormatting sqref="B37">
    <cfRule type="expression" priority="148" aboveAverage="0" equalAverage="0" bottom="0" percent="0" rank="0" text="" dxfId="2">
      <formula>MONTH(calendarA!A1)&lt;&gt;MONTH(A33)</formula>
    </cfRule>
    <cfRule type="expression" priority="149" aboveAverage="0" equalAverage="0" bottom="0" percent="0" rank="0" text="" dxfId="3">
      <formula>MONTH(calendarA!A1)=MONTH(A33)</formula>
    </cfRule>
  </conditionalFormatting>
  <conditionalFormatting sqref="B38">
    <cfRule type="expression" priority="150" aboveAverage="0" equalAverage="0" bottom="0" percent="0" rank="0" text="" dxfId="6">
      <formula>MONTH(calendarA!B1)&lt;&gt;MONTH(B33)</formula>
    </cfRule>
    <cfRule type="expression" priority="151" aboveAverage="0" equalAverage="0" bottom="0" percent="0" rank="0" text="" dxfId="7">
      <formula>MONTH(calendarA!B1)=MONTH(B33)</formula>
    </cfRule>
  </conditionalFormatting>
  <conditionalFormatting sqref="C3">
    <cfRule type="expression" priority="152" aboveAverage="0" equalAverage="0" bottom="0" percent="0" rank="0" text="" dxfId="4">
      <formula>MONTH(calendarA!A1)&lt;&gt;MONTH(A3)</formula>
    </cfRule>
    <cfRule type="expression" priority="153" aboveAverage="0" equalAverage="0" bottom="0" percent="0" rank="0" text="" dxfId="5">
      <formula>MONTH(calendarA!A1)=MONTH(A3)</formula>
    </cfRule>
  </conditionalFormatting>
  <conditionalFormatting sqref="C27">
    <cfRule type="expression" priority="154" aboveAverage="0" equalAverage="0" bottom="0" percent="0" rank="0" text="" dxfId="4">
      <formula>MONTH(calendarA!A1)&lt;&gt;MONTH(A27)</formula>
    </cfRule>
    <cfRule type="expression" priority="155" aboveAverage="0" equalAverage="0" bottom="0" percent="0" rank="0" text="" dxfId="5">
      <formula>MONTH(calendarA!A1)=MONTH(A27)</formula>
    </cfRule>
  </conditionalFormatting>
  <conditionalFormatting sqref="C33">
    <cfRule type="expression" priority="156" aboveAverage="0" equalAverage="0" bottom="0" percent="0" rank="0" text="" dxfId="4">
      <formula>MONTH(calendarA!A1)&lt;&gt;MONTH(A33)</formula>
    </cfRule>
    <cfRule type="expression" priority="157" aboveAverage="0" equalAverage="0" bottom="0" percent="0" rank="0" text="" dxfId="5">
      <formula>MONTH(calendarA!A1)=MONTH(A33)</formula>
    </cfRule>
  </conditionalFormatting>
  <conditionalFormatting sqref="D3">
    <cfRule type="expression" priority="158" aboveAverage="0" equalAverage="0" bottom="0" percent="0" rank="0" text="" dxfId="0">
      <formula>MONTH(calendarA!A1)&lt;&gt;MONTH(C3)</formula>
    </cfRule>
    <cfRule type="expression" priority="159" aboveAverage="0" equalAverage="0" bottom="0" percent="0" rank="0" text="" dxfId="1">
      <formula>MONTH(calendarA!A1)=MONTH(C3)</formula>
    </cfRule>
  </conditionalFormatting>
  <conditionalFormatting sqref="D4">
    <cfRule type="expression" priority="160" aboveAverage="0" equalAverage="0" bottom="0" percent="0" rank="0" text="" dxfId="2">
      <formula>MONTH(calendarA!A1)&lt;&gt;MONTH(C3)</formula>
    </cfRule>
    <cfRule type="expression" priority="161" aboveAverage="0" equalAverage="0" bottom="0" percent="0" rank="0" text="" dxfId="3">
      <formula>MONTH(calendarA!A1)=MONTH(C3)</formula>
    </cfRule>
  </conditionalFormatting>
  <conditionalFormatting sqref="D5">
    <cfRule type="expression" priority="162" aboveAverage="0" equalAverage="0" bottom="0" percent="0" rank="0" text="" dxfId="2">
      <formula>MONTH(calendarA!A1)&lt;&gt;MONTH(C3)</formula>
    </cfRule>
    <cfRule type="expression" priority="163" aboveAverage="0" equalAverage="0" bottom="0" percent="0" rank="0" text="" dxfId="3">
      <formula>MONTH(calendarA!A1)=MONTH(C3)</formula>
    </cfRule>
  </conditionalFormatting>
  <conditionalFormatting sqref="D6">
    <cfRule type="expression" priority="164" aboveAverage="0" equalAverage="0" bottom="0" percent="0" rank="0" text="" dxfId="2">
      <formula>MONTH(calendarA!A1)&lt;&gt;MONTH(C3)</formula>
    </cfRule>
    <cfRule type="expression" priority="165" aboveAverage="0" equalAverage="0" bottom="0" percent="0" rank="0" text="" dxfId="3">
      <formula>MONTH(calendarA!A1)=MONTH(C3)</formula>
    </cfRule>
  </conditionalFormatting>
  <conditionalFormatting sqref="D7">
    <cfRule type="expression" priority="166" aboveAverage="0" equalAverage="0" bottom="0" percent="0" rank="0" text="" dxfId="2">
      <formula>MONTH(calendarA!A1)&lt;&gt;MONTH(C3)</formula>
    </cfRule>
    <cfRule type="expression" priority="167" aboveAverage="0" equalAverage="0" bottom="0" percent="0" rank="0" text="" dxfId="3">
      <formula>MONTH(calendarA!A1)=MONTH(C3)</formula>
    </cfRule>
  </conditionalFormatting>
  <conditionalFormatting sqref="D8">
    <cfRule type="expression" priority="168" aboveAverage="0" equalAverage="0" bottom="0" percent="0" rank="0" text="" dxfId="2">
      <formula>MONTH(calendarA!A1)&lt;&gt;MONTH(C3)</formula>
    </cfRule>
    <cfRule type="expression" priority="169" aboveAverage="0" equalAverage="0" bottom="0" percent="0" rank="0" text="" dxfId="3">
      <formula>MONTH(calendarA!A1)=MONTH(C3)</formula>
    </cfRule>
  </conditionalFormatting>
  <conditionalFormatting sqref="D27">
    <cfRule type="expression" priority="170" aboveAverage="0" equalAverage="0" bottom="0" percent="0" rank="0" text="" dxfId="0">
      <formula>MONTH(calendarA!A1)&lt;&gt;MONTH(C27)</formula>
    </cfRule>
    <cfRule type="expression" priority="171" aboveAverage="0" equalAverage="0" bottom="0" percent="0" rank="0" text="" dxfId="1">
      <formula>MONTH(calendarA!A1)=MONTH(C27)</formula>
    </cfRule>
  </conditionalFormatting>
  <conditionalFormatting sqref="D28">
    <cfRule type="expression" priority="172" aboveAverage="0" equalAverage="0" bottom="0" percent="0" rank="0" text="" dxfId="2">
      <formula>MONTH(calendarA!A1)&lt;&gt;MONTH(C27)</formula>
    </cfRule>
    <cfRule type="expression" priority="173" aboveAverage="0" equalAverage="0" bottom="0" percent="0" rank="0" text="" dxfId="3">
      <formula>MONTH(calendarA!A1)=MONTH(C27)</formula>
    </cfRule>
  </conditionalFormatting>
  <conditionalFormatting sqref="D29">
    <cfRule type="expression" priority="174" aboveAverage="0" equalAverage="0" bottom="0" percent="0" rank="0" text="" dxfId="2">
      <formula>MONTH(calendarA!A1)&lt;&gt;MONTH(C27)</formula>
    </cfRule>
    <cfRule type="expression" priority="175" aboveAverage="0" equalAverage="0" bottom="0" percent="0" rank="0" text="" dxfId="3">
      <formula>MONTH(calendarA!A1)=MONTH(C27)</formula>
    </cfRule>
  </conditionalFormatting>
  <conditionalFormatting sqref="D30">
    <cfRule type="expression" priority="176" aboveAverage="0" equalAverage="0" bottom="0" percent="0" rank="0" text="" dxfId="2">
      <formula>MONTH(calendarA!A1)&lt;&gt;MONTH(C27)</formula>
    </cfRule>
    <cfRule type="expression" priority="177" aboveAverage="0" equalAverage="0" bottom="0" percent="0" rank="0" text="" dxfId="3">
      <formula>MONTH(calendarA!A1)=MONTH(C27)</formula>
    </cfRule>
  </conditionalFormatting>
  <conditionalFormatting sqref="D31">
    <cfRule type="expression" priority="178" aboveAverage="0" equalAverage="0" bottom="0" percent="0" rank="0" text="" dxfId="2">
      <formula>MONTH(calendarA!A1)&lt;&gt;MONTH(C27)</formula>
    </cfRule>
    <cfRule type="expression" priority="179" aboveAverage="0" equalAverage="0" bottom="0" percent="0" rank="0" text="" dxfId="3">
      <formula>MONTH(calendarA!A1)=MONTH(C27)</formula>
    </cfRule>
  </conditionalFormatting>
  <conditionalFormatting sqref="D32">
    <cfRule type="expression" priority="180" aboveAverage="0" equalAverage="0" bottom="0" percent="0" rank="0" text="" dxfId="2">
      <formula>MONTH(calendarA!A1)&lt;&gt;MONTH(C27)</formula>
    </cfRule>
    <cfRule type="expression" priority="181" aboveAverage="0" equalAverage="0" bottom="0" percent="0" rank="0" text="" dxfId="3">
      <formula>MONTH(calendarA!A1)=MONTH(C27)</formula>
    </cfRule>
  </conditionalFormatting>
  <conditionalFormatting sqref="D33">
    <cfRule type="expression" priority="182" aboveAverage="0" equalAverage="0" bottom="0" percent="0" rank="0" text="" dxfId="0">
      <formula>MONTH(calendarA!A1)&lt;&gt;MONTH(C33)</formula>
    </cfRule>
    <cfRule type="expression" priority="183" aboveAverage="0" equalAverage="0" bottom="0" percent="0" rank="0" text="" dxfId="1">
      <formula>MONTH(calendarA!A1)=MONTH(C33)</formula>
    </cfRule>
  </conditionalFormatting>
  <conditionalFormatting sqref="D34">
    <cfRule type="expression" priority="184" aboveAverage="0" equalAverage="0" bottom="0" percent="0" rank="0" text="" dxfId="2">
      <formula>MONTH(calendarA!A1)&lt;&gt;MONTH(C33)</formula>
    </cfRule>
    <cfRule type="expression" priority="185" aboveAverage="0" equalAverage="0" bottom="0" percent="0" rank="0" text="" dxfId="3">
      <formula>MONTH(calendarA!A1)=MONTH(C33)</formula>
    </cfRule>
  </conditionalFormatting>
  <conditionalFormatting sqref="D35">
    <cfRule type="expression" priority="186" aboveAverage="0" equalAverage="0" bottom="0" percent="0" rank="0" text="" dxfId="2">
      <formula>MONTH(calendarA!A1)&lt;&gt;MONTH(C33)</formula>
    </cfRule>
    <cfRule type="expression" priority="187" aboveAverage="0" equalAverage="0" bottom="0" percent="0" rank="0" text="" dxfId="3">
      <formula>MONTH(calendarA!A1)=MONTH(C33)</formula>
    </cfRule>
  </conditionalFormatting>
  <conditionalFormatting sqref="D36">
    <cfRule type="expression" priority="188" aboveAverage="0" equalAverage="0" bottom="0" percent="0" rank="0" text="" dxfId="2">
      <formula>MONTH(calendarA!A1)&lt;&gt;MONTH(C33)</formula>
    </cfRule>
    <cfRule type="expression" priority="189" aboveAverage="0" equalAverage="0" bottom="0" percent="0" rank="0" text="" dxfId="3">
      <formula>MONTH(calendarA!A1)=MONTH(C33)</formula>
    </cfRule>
  </conditionalFormatting>
  <conditionalFormatting sqref="D37">
    <cfRule type="expression" priority="190" aboveAverage="0" equalAverage="0" bottom="0" percent="0" rank="0" text="" dxfId="2">
      <formula>MONTH(calendarA!A1)&lt;&gt;MONTH(C33)</formula>
    </cfRule>
    <cfRule type="expression" priority="191" aboveAverage="0" equalAverage="0" bottom="0" percent="0" rank="0" text="" dxfId="3">
      <formula>MONTH($calendara.#ref!#ref!#ref!#ref!#ref!#ref!#ref!#ref!#ref!#ref!#ref!#ref!#ref!#ref!#ref!#ref!#ref!#ref!#ref!#ref!#ref!#ref!#ref!#ref!#ref!#ref!#ref!#ref!#ref!#ref!#ref!#ref!#ref!#ref!#ref!#ref!#ref!#ref!#ref!#ref!#ref!#ref!#ref!#ref!#ref!#ref!#ref!#ref!#ref!#ref!#ref!#ref!#ref!#ref!#ref!#ref!#ref!#ref!#ref!#ref!#ref!#ref!#ref!#ref!#ref!#ref!#ref!#ref!#ref!#ref!#ref!#ref!#ref!#ref!#ref!#ref!#ref!#ref!#ref!#ref!#ref!#ref!#ref!#ref!#ref!#ref!#ref!#ref!#ref!#ref!#ref!#ref!#ref!#ref!#ref!#ref!#ref!#ref!#ref!#ref!#ref!#ref!#ref!#ref!#ref!#ref!#ref!#ref!#ref!#ref!#ref!#ref!#ref!#ref!#ref!#ref! A1)=MONTH(C33)</formula>
    </cfRule>
  </conditionalFormatting>
  <conditionalFormatting sqref="D38">
    <cfRule type="expression" priority="192" aboveAverage="0" equalAverage="0" bottom="0" percent="0" rank="0" text="" dxfId="6">
      <formula>MONTH(calendarA!B1)&lt;&gt;MONTH(D33)</formula>
    </cfRule>
    <cfRule type="expression" priority="193" aboveAverage="0" equalAverage="0" bottom="0" percent="0" rank="0" text="" dxfId="7">
      <formula>MONTH(calendarA!B1)=MONTH(D33)</formula>
    </cfRule>
  </conditionalFormatting>
  <conditionalFormatting sqref="E3">
    <cfRule type="expression" priority="194" aboveAverage="0" equalAverage="0" bottom="0" percent="0" rank="0" text="" dxfId="4">
      <formula>MONTH(calendarA!A1)&lt;&gt;MONTH(C3)</formula>
    </cfRule>
    <cfRule type="expression" priority="195" aboveAverage="0" equalAverage="0" bottom="0" percent="0" rank="0" text="" dxfId="5">
      <formula>MONTH(calendarA!A1)=MONTH(C3)</formula>
    </cfRule>
  </conditionalFormatting>
  <conditionalFormatting sqref="E27">
    <cfRule type="expression" priority="196" aboveAverage="0" equalAverage="0" bottom="0" percent="0" rank="0" text="" dxfId="4">
      <formula>MONTH(calendarA!A1)&lt;&gt;MONTH(C27)</formula>
    </cfRule>
    <cfRule type="expression" priority="197" aboveAverage="0" equalAverage="0" bottom="0" percent="0" rank="0" text="" dxfId="5">
      <formula>MONTH(calendarA!A1)=MONTH(C27)</formula>
    </cfRule>
  </conditionalFormatting>
  <conditionalFormatting sqref="E33">
    <cfRule type="expression" priority="198" aboveAverage="0" equalAverage="0" bottom="0" percent="0" rank="0" text="" dxfId="4">
      <formula>MONTH(calendarA!A1)&lt;&gt;MONTH(C33)</formula>
    </cfRule>
    <cfRule type="expression" priority="199" aboveAverage="0" equalAverage="0" bottom="0" percent="0" rank="0" text="" dxfId="5">
      <formula>MONTH(calendarA!A1)=MONTH(C33)</formula>
    </cfRule>
  </conditionalFormatting>
  <conditionalFormatting sqref="F3">
    <cfRule type="expression" priority="200" aboveAverage="0" equalAverage="0" bottom="0" percent="0" rank="0" text="" dxfId="0">
      <formula>MONTH(calendarA!A1)&lt;&gt;MONTH(E3)</formula>
    </cfRule>
    <cfRule type="expression" priority="201" aboveAverage="0" equalAverage="0" bottom="0" percent="0" rank="0" text="" dxfId="1">
      <formula>MONTH(calendarA!A1)=MONTH(E3)</formula>
    </cfRule>
  </conditionalFormatting>
  <conditionalFormatting sqref="F4">
    <cfRule type="expression" priority="202" aboveAverage="0" equalAverage="0" bottom="0" percent="0" rank="0" text="" dxfId="2">
      <formula>MONTH(calendarA!A1)&lt;&gt;MONTH(E3)</formula>
    </cfRule>
    <cfRule type="expression" priority="203" aboveAverage="0" equalAverage="0" bottom="0" percent="0" rank="0" text="" dxfId="3">
      <formula>MONTH(calendarA!A1)=MONTH(E3)</formula>
    </cfRule>
  </conditionalFormatting>
  <conditionalFormatting sqref="F5">
    <cfRule type="expression" priority="204" aboveAverage="0" equalAverage="0" bottom="0" percent="0" rank="0" text="" dxfId="2">
      <formula>MONTH(calendarA!A1)&lt;&gt;MONTH(E3)</formula>
    </cfRule>
    <cfRule type="expression" priority="205" aboveAverage="0" equalAverage="0" bottom="0" percent="0" rank="0" text="" dxfId="3">
      <formula>MONTH(calendarA!A1)=MONTH(E3)</formula>
    </cfRule>
  </conditionalFormatting>
  <conditionalFormatting sqref="F6">
    <cfRule type="expression" priority="206" aboveAverage="0" equalAverage="0" bottom="0" percent="0" rank="0" text="" dxfId="2">
      <formula>MONTH(calendarA!A1)&lt;&gt;MONTH(E3)</formula>
    </cfRule>
    <cfRule type="expression" priority="207" aboveAverage="0" equalAverage="0" bottom="0" percent="0" rank="0" text="" dxfId="3">
      <formula>MONTH(calendarA!A1)=MONTH(E3)</formula>
    </cfRule>
  </conditionalFormatting>
  <conditionalFormatting sqref="F7">
    <cfRule type="expression" priority="208" aboveAverage="0" equalAverage="0" bottom="0" percent="0" rank="0" text="" dxfId="2">
      <formula>MONTH(calendarA!A1)&lt;&gt;MONTH(E3)</formula>
    </cfRule>
    <cfRule type="expression" priority="209" aboveAverage="0" equalAverage="0" bottom="0" percent="0" rank="0" text="" dxfId="3">
      <formula>MONTH(calendarA!A1)=MONTH(E3)</formula>
    </cfRule>
  </conditionalFormatting>
  <conditionalFormatting sqref="F8">
    <cfRule type="expression" priority="210" aboveAverage="0" equalAverage="0" bottom="0" percent="0" rank="0" text="" dxfId="2">
      <formula>MONTH(calendarA!A1)&lt;&gt;MONTH(E3)</formula>
    </cfRule>
    <cfRule type="expression" priority="211" aboveAverage="0" equalAverage="0" bottom="0" percent="0" rank="0" text="" dxfId="3">
      <formula>MONTH(calendarA!A1)=MONTH(E3)</formula>
    </cfRule>
  </conditionalFormatting>
  <printOptions headings="false" gridLines="false" gridLinesSet="true" horizontalCentered="false" verticalCentered="false"/>
  <pageMargins left="0.4" right="0.4" top="0.4" bottom="0.4" header="0.511805555555555" footer="0.511805555555555"/>
  <pageSetup paperSize="1" scale="100" firstPageNumber="1" fitToWidth="1" fitToHeight="1" pageOrder="downThenOver" orientation="landscape" blackAndWhite="false" draft="false" cellComments="none" useFirstPageNumber="true" horizontalDpi="300" verticalDpi="300" copies="1"/>
  <headerFooter differentFirst="false" differentOddEven="false">
    <oddHeader/>
    <oddFooter/>
  </headerFooter>
  <drawing r:id="rId1"/>
</worksheet>
</file>

<file path=xl/worksheets/sheet2.xml><?xml version="1.0" encoding="utf-8"?>
<worksheet xmlns="http://schemas.openxmlformats.org/spreadsheetml/2006/main" xmlns:r="http://schemas.openxmlformats.org/officeDocument/2006/relationships">
  <sheetPr filterMode="false">
    <pageSetUpPr fitToPage="false"/>
  </sheetPr>
  <dimension ref="A1:X408"/>
  <sheetViews>
    <sheetView showFormulas="false" showGridLines="true" showRowColHeaders="fals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4.4" zeroHeight="false" outlineLevelRow="0" outlineLevelCol="0"/>
  <cols>
    <col collapsed="false" customWidth="true" hidden="true" outlineLevel="0" max="1" min="1" style="1" width="4.23"/>
    <col collapsed="false" customWidth="true" hidden="false" outlineLevel="0" max="2" min="2" style="1" width="2.82"/>
    <col collapsed="false" customWidth="true" hidden="false" outlineLevel="0" max="3" min="3" style="1" width="21.87"/>
    <col collapsed="false" customWidth="true" hidden="false" outlineLevel="0" max="4" min="4" style="1" width="2.82"/>
    <col collapsed="false" customWidth="true" hidden="false" outlineLevel="0" max="5" min="5" style="1" width="21.87"/>
    <col collapsed="false" customWidth="true" hidden="false" outlineLevel="0" max="6" min="6" style="1" width="2.82"/>
    <col collapsed="false" customWidth="true" hidden="false" outlineLevel="0" max="7" min="7" style="1" width="21.87"/>
    <col collapsed="false" customWidth="true" hidden="false" outlineLevel="0" max="8" min="8" style="1" width="2.82"/>
    <col collapsed="false" customWidth="true" hidden="false" outlineLevel="0" max="9" min="9" style="1" width="21.87"/>
    <col collapsed="false" customWidth="true" hidden="false" outlineLevel="0" max="10" min="10" style="1" width="2.82"/>
    <col collapsed="false" customWidth="true" hidden="false" outlineLevel="0" max="11" min="11" style="1" width="21.87"/>
    <col collapsed="false" customWidth="true" hidden="false" outlineLevel="0" max="12" min="12" style="1" width="2.82"/>
    <col collapsed="false" customWidth="true" hidden="false" outlineLevel="0" max="13" min="13" style="1" width="21.87"/>
    <col collapsed="false" customWidth="true" hidden="false" outlineLevel="0" max="14" min="14" style="1" width="2.82"/>
    <col collapsed="false" customWidth="true" hidden="false" outlineLevel="0" max="15" min="15" style="1" width="21.87"/>
    <col collapsed="false" customWidth="true" hidden="false" outlineLevel="0" max="16" min="16" style="1" width="13.41"/>
    <col collapsed="false" customWidth="true" hidden="false" outlineLevel="0" max="17" min="17" style="2" width="4.77"/>
    <col collapsed="false" customWidth="true" hidden="false" outlineLevel="0" max="32" min="18" style="2" width="12.59"/>
    <col collapsed="false" customWidth="true" hidden="false" outlineLevel="0" max="1025" min="33" style="1" width="12.59"/>
  </cols>
  <sheetData>
    <row r="1" customFormat="false" ht="36" hidden="false" customHeight="true" outlineLevel="0" collapsed="false">
      <c r="A1" s="1" t="n">
        <f aca="false">DATE(entry!$B$1,1,1)</f>
        <v>43466</v>
      </c>
      <c r="B1" s="23" t="n">
        <f aca="false">D1-1</f>
        <v>1</v>
      </c>
      <c r="C1" s="23"/>
      <c r="D1" s="24" t="n">
        <v>2</v>
      </c>
      <c r="E1" s="24"/>
      <c r="F1" s="24" t="n">
        <f aca="false">D1+1</f>
        <v>3</v>
      </c>
      <c r="G1" s="24"/>
      <c r="H1" s="24" t="n">
        <f aca="false">F1+1</f>
        <v>4</v>
      </c>
      <c r="I1" s="24"/>
      <c r="J1" s="24" t="n">
        <f aca="false">H1+1</f>
        <v>5</v>
      </c>
      <c r="K1" s="24"/>
      <c r="L1" s="24" t="n">
        <f aca="false">J1+1</f>
        <v>6</v>
      </c>
      <c r="M1" s="24"/>
      <c r="N1" s="24" t="n">
        <f aca="false">L1+1</f>
        <v>7</v>
      </c>
      <c r="O1" s="24"/>
      <c r="P1" s="25" t="n">
        <f aca="false">A1</f>
        <v>43466</v>
      </c>
      <c r="Q1" s="26"/>
      <c r="R1" s="8" t="s">
        <v>19</v>
      </c>
      <c r="S1" s="9"/>
      <c r="T1" s="9"/>
      <c r="U1" s="9"/>
      <c r="V1" s="9"/>
      <c r="W1" s="9"/>
      <c r="X1" s="9"/>
    </row>
    <row r="2" customFormat="false" ht="14.4" hidden="false" customHeight="true" outlineLevel="0" collapsed="false">
      <c r="B2" s="10" t="n">
        <f aca="false">P1+1-WEEKDAY(P1)</f>
        <v>43464</v>
      </c>
      <c r="C2" s="10" t="str">
        <f aca="false">IF(ISNA(MATCH(B2,entry!$B$3:$B$51,0))," ",VLOOKUP(B2,entry!$B$3:$C$51,2,0))</f>
        <v> </v>
      </c>
      <c r="D2" s="10" t="n">
        <f aca="false">B2+1</f>
        <v>43465</v>
      </c>
      <c r="E2" s="10" t="str">
        <f aca="false">IF(ISNA(MATCH(D2,entry!$B$3:$B$51,0))," ",VLOOKUP(D2,entry!$B$3:$C$51,2,0))</f>
        <v>New Years Eve</v>
      </c>
      <c r="F2" s="10" t="n">
        <f aca="false">D2+1</f>
        <v>43466</v>
      </c>
      <c r="G2" s="10" t="str">
        <f aca="false">IF(ISNA(MATCH(F2,entry!$B$3:$B$51,0))," ",VLOOKUP(F2,entry!$B$3:$C$51,2,0))</f>
        <v>New Years Day</v>
      </c>
      <c r="H2" s="10" t="n">
        <f aca="false">F2+1</f>
        <v>43467</v>
      </c>
      <c r="I2" s="10" t="str">
        <f aca="false">IF(ISNA(MATCH(H2,entry!$B$3:$B$51,0))," ",VLOOKUP(H2,entry!$B$3:$C$51,2,0))</f>
        <v> </v>
      </c>
      <c r="J2" s="10" t="n">
        <f aca="false">H2+1</f>
        <v>43468</v>
      </c>
      <c r="K2" s="10" t="str">
        <f aca="false">IF(ISNA(MATCH(J2,entry!$B$3:$B$51,0))," ",VLOOKUP(J2,entry!$B$3:$C$51,2,0))</f>
        <v> </v>
      </c>
      <c r="L2" s="10" t="n">
        <f aca="false">J2+1</f>
        <v>43469</v>
      </c>
      <c r="M2" s="10" t="str">
        <f aca="false">IF(ISNA(MATCH(L2,entry!$B$3:$B$51,0))," ",VLOOKUP(L2,entry!$B$3:$C$51,2,0))</f>
        <v> </v>
      </c>
      <c r="N2" s="12" t="n">
        <f aca="false">L2+1</f>
        <v>43470</v>
      </c>
      <c r="O2" s="27" t="str">
        <f aca="false">IF(ISNA(MATCH(N2,entry!$B$3:$B$51,0))," ",VLOOKUP(N2,entry!$B$3:$C$51,2,0))</f>
        <v> </v>
      </c>
      <c r="P2" s="25"/>
      <c r="R2" s="15" t="str">
        <f aca="false">_xlfn.FORMULATEXT(A1)</f>
        <v>=DATE($entry.$B$1,1,1)</v>
      </c>
      <c r="S2" s="15"/>
      <c r="T2" s="17"/>
      <c r="U2" s="17"/>
      <c r="V2" s="17"/>
      <c r="W2" s="17"/>
    </row>
    <row r="3" customFormat="false" ht="14.4" hidden="false" customHeight="true" outlineLevel="0" collapsed="false">
      <c r="B3" s="10" t="str">
        <f aca="false">IF(ISNA(MATCH(B2,entry!$D$3:$D$51,0))," ",VLOOKUP(B2,entry!$D$3:$E$51,2,0))</f>
        <v> </v>
      </c>
      <c r="C3" s="10"/>
      <c r="D3" s="10" t="str">
        <f aca="false">IF(ISNA(MATCH(D2,entry!$D$3:$D$51,0))," ",VLOOKUP(D2,entry!$D$3:$E$51,2,0))</f>
        <v> </v>
      </c>
      <c r="E3" s="10"/>
      <c r="F3" s="10" t="str">
        <f aca="false">IF(ISNA(MATCH(F2,entry!$D$3:$D$51,0))," ",VLOOKUP(F2,entry!$D$3:$E$51,2,0))</f>
        <v> </v>
      </c>
      <c r="G3" s="10"/>
      <c r="H3" s="10" t="str">
        <f aca="false">IF(ISNA(MATCH(H2,entry!$D$3:$D$51,0))," ",VLOOKUP(H2,entry!$D$3:$E$51,2,0))</f>
        <v> </v>
      </c>
      <c r="I3" s="10"/>
      <c r="J3" s="10" t="str">
        <f aca="false">IF(ISNA(MATCH(J2,entry!$D$3:$D$51,0))," ",VLOOKUP(J2,entry!$D$3:$E$51,2,0))</f>
        <v> </v>
      </c>
      <c r="K3" s="10"/>
      <c r="L3" s="10" t="str">
        <f aca="false">IF(ISNA(MATCH(L2,entry!$D$3:$D$51,0))," ",VLOOKUP(L2,entry!$D$3:$E$51,2,0))</f>
        <v> </v>
      </c>
      <c r="M3" s="10"/>
      <c r="N3" s="16" t="str">
        <f aca="false">IF(ISNA(MATCH(N2,entry!$D$3:$D$51,0))," ",VLOOKUP(N2,entry!$D$3:$E$51,2,0))</f>
        <v> </v>
      </c>
      <c r="O3" s="16"/>
      <c r="P3" s="25"/>
      <c r="R3" s="15"/>
      <c r="S3" s="15" t="s">
        <v>1</v>
      </c>
      <c r="T3" s="17"/>
      <c r="U3" s="17"/>
      <c r="V3" s="17"/>
      <c r="W3" s="17"/>
    </row>
    <row r="4" customFormat="false" ht="14.4" hidden="false" customHeight="true" outlineLevel="0" collapsed="false">
      <c r="B4" s="10" t="str">
        <f aca="false">IF(ISNA(MATCH(B2,entry!$F$3:$F$14,0))," ",VLOOKUP(B2,entry!$F$3:$G$14,2,0))</f>
        <v> </v>
      </c>
      <c r="C4" s="10"/>
      <c r="D4" s="10" t="str">
        <f aca="false">IF(ISNA(MATCH(D2,entry!$F$3:$F$14,0))," ",VLOOKUP(D2,entry!$F$3:$G$14,2,0))</f>
        <v> </v>
      </c>
      <c r="E4" s="10"/>
      <c r="F4" s="10" t="str">
        <f aca="false">IF(ISNA(MATCH(F2,entry!$F$3:$F$14,0))," ",VLOOKUP(F2,entry!$F$3:$G$14,2,0))</f>
        <v> </v>
      </c>
      <c r="G4" s="10"/>
      <c r="H4" s="10" t="str">
        <f aca="false">IF(ISNA(MATCH(H2,entry!$F$3:$F$14,0))," ",VLOOKUP(H2,entry!$F$3:$G$14,2,0))</f>
        <v> </v>
      </c>
      <c r="I4" s="10"/>
      <c r="J4" s="10" t="str">
        <f aca="false">IF(ISNA(MATCH(J2,entry!$F$3:$F$14,0))," ",VLOOKUP(J2,entry!$F$3:$G$14,2,0))</f>
        <v> </v>
      </c>
      <c r="K4" s="10"/>
      <c r="L4" s="10" t="str">
        <f aca="false">IF(ISNA(MATCH(L2,entry!$F$3:$F$14,0))," ",VLOOKUP(L2,entry!$F$3:$G$14,2,0))</f>
        <v> </v>
      </c>
      <c r="M4" s="10"/>
      <c r="N4" s="16" t="str">
        <f aca="false">IF(ISNA(MATCH(N2,entry!$F$3:$F$14,0))," ",VLOOKUP(N2,entry!$F$3:$G$14,2,0))</f>
        <v> </v>
      </c>
      <c r="O4" s="16"/>
      <c r="P4" s="25"/>
      <c r="R4" s="15"/>
      <c r="S4" s="15" t="s">
        <v>2</v>
      </c>
      <c r="T4" s="17"/>
      <c r="U4" s="17"/>
      <c r="V4" s="17"/>
      <c r="W4" s="17"/>
    </row>
    <row r="5" customFormat="false" ht="14.4" hidden="false" customHeight="true" outlineLevel="0" collapsed="false">
      <c r="B5" s="10" t="str">
        <f aca="false">IF(ISNA(MATCH(B2,entry!$H$3:$H$14,0))," ",VLOOKUP(B2,entry!$H$3:$I$14,2,0))</f>
        <v> </v>
      </c>
      <c r="C5" s="10"/>
      <c r="D5" s="10" t="str">
        <f aca="false">IF(ISNA(MATCH(D2,entry!$H$3:$H$14,0))," ",VLOOKUP(D2,entry!$H$3:$I$14,2,0))</f>
        <v> </v>
      </c>
      <c r="E5" s="10"/>
      <c r="F5" s="10" t="str">
        <f aca="false">IF(ISNA(MATCH(F2,entry!$H$3:$H$14,0))," ",VLOOKUP(F2,entry!$H$3:$I$14,2,0))</f>
        <v> </v>
      </c>
      <c r="G5" s="10"/>
      <c r="H5" s="10" t="str">
        <f aca="false">IF(ISNA(MATCH(F2,entry!$H$3:$H$14,0))," ",VLOOKUP(F2,entry!$H$3:$I$14,2,0))</f>
        <v> </v>
      </c>
      <c r="I5" s="10"/>
      <c r="J5" s="10" t="str">
        <f aca="false">IF(ISNA(MATCH(J2,entry!$H$3:$H$14,0))," ",VLOOKUP(J2,entry!$H$3:$I$14,2,0))</f>
        <v> </v>
      </c>
      <c r="K5" s="10"/>
      <c r="L5" s="10" t="str">
        <f aca="false">IF(ISNA(MATCH(L2,entry!$H$3:$H$14,0))," ",VLOOKUP(L2,entry!$H$3:$I$14,2,0))</f>
        <v> </v>
      </c>
      <c r="M5" s="10"/>
      <c r="N5" s="16" t="str">
        <f aca="false">IF(ISNA(MATCH(N2,entry!$H$3:$H$14,0))," ",VLOOKUP(N2,entry!$H$3:$I$14,2,0))</f>
        <v> </v>
      </c>
      <c r="O5" s="16"/>
      <c r="P5" s="25"/>
      <c r="R5" s="15" t="str">
        <f aca="false">_xlfn.FORMULATEXT(B2)</f>
        <v>=P1+1-WEEKDAY(P1)</v>
      </c>
      <c r="S5" s="17"/>
      <c r="T5" s="17"/>
      <c r="U5" s="17"/>
      <c r="V5" s="17"/>
      <c r="W5" s="17"/>
    </row>
    <row r="6" customFormat="false" ht="14.4" hidden="false" customHeight="true" outlineLevel="0" collapsed="false">
      <c r="B6" s="10" t="str">
        <f aca="false">IF(ISNA(MATCH(DAY(B2),entry!$J$3:$J$14,0))," ",VLOOKUP(DAY(B2),entry!$J$3:$K$14,2,0))</f>
        <v> </v>
      </c>
      <c r="C6" s="10"/>
      <c r="D6" s="10" t="str">
        <f aca="false">IF(ISNA(MATCH(DAY(D2),entry!$J$3:$J$14,0))," ",VLOOKUP(DAY(D2),entry!$J$3:$K$14,2,0))</f>
        <v> </v>
      </c>
      <c r="E6" s="10"/>
      <c r="F6" s="10" t="str">
        <f aca="false">IF(ISNA(MATCH(DAY(F2),entry!$J$3:$J$14,0))," ",VLOOKUP(DAY(F2),entry!$J$3:$K$14,2,0))</f>
        <v>Pay utilities</v>
      </c>
      <c r="G6" s="10"/>
      <c r="H6" s="10" t="str">
        <f aca="false">IF(ISNA(MATCH(DAY(H2),entry!$J$3:$J$14,0))," ",VLOOKUP(DAY(H2),entry!$J$3:$K$14,2,0))</f>
        <v> </v>
      </c>
      <c r="I6" s="10"/>
      <c r="J6" s="10" t="str">
        <f aca="false">IF(ISNA(MATCH(DAY(J2),entry!$J$3:$J$14,0))," ",VLOOKUP(DAY(J2),entry!$J$3:$K$14,2,0))</f>
        <v> </v>
      </c>
      <c r="K6" s="10"/>
      <c r="L6" s="10" t="str">
        <f aca="false">IF(ISNA(MATCH(DAY(L2),entry!$J$3:$J$14,0))," ",VLOOKUP(DAY(L2),entry!$J$3:$K$14,2,0))</f>
        <v> </v>
      </c>
      <c r="M6" s="10"/>
      <c r="N6" s="16" t="str">
        <f aca="false">IF(ISNA(MATCH(DAY(N2),entry!$J$3:$J$14,0))," ",VLOOKUP(DAY(N2),entry!$J$3:$K$14,2,0))</f>
        <v> </v>
      </c>
      <c r="O6" s="16"/>
      <c r="P6" s="25"/>
      <c r="R6" s="17"/>
      <c r="S6" s="15" t="s">
        <v>3</v>
      </c>
      <c r="T6" s="17"/>
      <c r="U6" s="17"/>
      <c r="V6" s="17"/>
      <c r="W6" s="17"/>
    </row>
    <row r="7" customFormat="false" ht="14.4" hidden="false" customHeight="true" outlineLevel="0" collapsed="false">
      <c r="B7" s="10"/>
      <c r="C7" s="10"/>
      <c r="D7" s="10"/>
      <c r="E7" s="10"/>
      <c r="F7" s="10"/>
      <c r="G7" s="10"/>
      <c r="H7" s="10"/>
      <c r="I7" s="10"/>
      <c r="J7" s="10"/>
      <c r="K7" s="10"/>
      <c r="L7" s="10"/>
      <c r="M7" s="10"/>
      <c r="N7" s="16"/>
      <c r="O7" s="16"/>
      <c r="P7" s="25"/>
      <c r="R7" s="17"/>
      <c r="S7" s="15" t="s">
        <v>4</v>
      </c>
      <c r="T7" s="17"/>
      <c r="U7" s="17"/>
      <c r="V7" s="17"/>
      <c r="W7" s="17"/>
    </row>
    <row r="8" customFormat="false" ht="14.4" hidden="false" customHeight="true" outlineLevel="0" collapsed="false">
      <c r="B8" s="12" t="n">
        <f aca="false">N2+1</f>
        <v>43471</v>
      </c>
      <c r="C8" s="27" t="str">
        <f aca="false">IF(ISNA(MATCH(B8,entry!$B$3:$B$51,0))," ",VLOOKUP(B8,entry!$B$3:$C$51,2,0))</f>
        <v> </v>
      </c>
      <c r="D8" s="12" t="n">
        <f aca="false">B8+1</f>
        <v>43472</v>
      </c>
      <c r="E8" s="27" t="str">
        <f aca="false">IF(ISNA(MATCH(D8,entry!$B$3:$B$51,0))," ",VLOOKUP(D8,entry!$B$3:$C$51,2,0))</f>
        <v> </v>
      </c>
      <c r="F8" s="12" t="n">
        <f aca="false">D8+1</f>
        <v>43473</v>
      </c>
      <c r="G8" s="27" t="str">
        <f aca="false">IF(ISNA(MATCH(F8,entry!$B$3:$B$51,0))," ",VLOOKUP(F8,entry!$B$3:$C$51,2,0))</f>
        <v> </v>
      </c>
      <c r="H8" s="12" t="n">
        <f aca="false">F8+1</f>
        <v>43474</v>
      </c>
      <c r="I8" s="27" t="str">
        <f aca="false">IF(ISNA(MATCH(H8,entry!$B$3:$B$51,0))," ",VLOOKUP(H8,entry!$B$3:$C$51,2,0))</f>
        <v> </v>
      </c>
      <c r="J8" s="12" t="n">
        <f aca="false">H8+1</f>
        <v>43475</v>
      </c>
      <c r="K8" s="27" t="str">
        <f aca="false">IF(ISNA(MATCH(J8,entry!$B$3:$B$51,0))," ",VLOOKUP(J8,entry!$B$3:$C$51,2,0))</f>
        <v> </v>
      </c>
      <c r="L8" s="12" t="n">
        <f aca="false">J8+1</f>
        <v>43476</v>
      </c>
      <c r="M8" s="27" t="str">
        <f aca="false">IF(ISNA(MATCH(L8,entry!$B$3:$B$51,0))," ",VLOOKUP(L8,entry!$B$3:$C$51,2,0))</f>
        <v> </v>
      </c>
      <c r="N8" s="12" t="n">
        <f aca="false">L8+1</f>
        <v>43477</v>
      </c>
      <c r="O8" s="27" t="str">
        <f aca="false">IF(ISNA(MATCH(N8,entry!$B$3:$B$51,0))," ",VLOOKUP(N8,entry!$B$3:$C$51,2,0))</f>
        <v> </v>
      </c>
      <c r="P8" s="25"/>
      <c r="R8" s="17"/>
      <c r="S8" s="15" t="s">
        <v>5</v>
      </c>
      <c r="T8" s="17"/>
      <c r="U8" s="17"/>
      <c r="V8" s="17"/>
      <c r="W8" s="17"/>
    </row>
    <row r="9" customFormat="false" ht="14.4" hidden="false" customHeight="true" outlineLevel="0" collapsed="false">
      <c r="B9" s="16" t="str">
        <f aca="false">IF(ISNA(MATCH(B8,entry!$D$3:$D$51,0))," ",VLOOKUP(B8,entry!$D$3:$E$51,2,0))</f>
        <v> </v>
      </c>
      <c r="C9" s="16"/>
      <c r="D9" s="16" t="str">
        <f aca="false">IF(ISNA(MATCH(D8,entry!$D$3:$D$51,0))," ",VLOOKUP(D8,entry!$D$3:$E$51,2,0))</f>
        <v>dog license</v>
      </c>
      <c r="E9" s="16"/>
      <c r="F9" s="16" t="str">
        <f aca="false">IF(ISNA(MATCH(F8,entry!$D$3:$D$51,0))," ",VLOOKUP(F8,entry!$D$3:$E$51,2,0))</f>
        <v> </v>
      </c>
      <c r="G9" s="16"/>
      <c r="H9" s="16" t="str">
        <f aca="false">IF(ISNA(MATCH(H8,entry!$D$3:$D$51,0))," ",VLOOKUP(H8,entry!$D$3:$E$51,2,0))</f>
        <v> </v>
      </c>
      <c r="I9" s="16"/>
      <c r="J9" s="16" t="str">
        <f aca="false">IF(ISNA(MATCH(J8,entry!$D$3:$D$51,0))," ",VLOOKUP(J8,entry!$D$3:$E$51,2,0))</f>
        <v> </v>
      </c>
      <c r="K9" s="16"/>
      <c r="L9" s="16" t="str">
        <f aca="false">IF(ISNA(MATCH(L8,entry!$D$3:$D$51,0))," ",VLOOKUP(L8,entry!$D$3:$E$51,2,0))</f>
        <v> </v>
      </c>
      <c r="M9" s="16"/>
      <c r="N9" s="16" t="str">
        <f aca="false">IF(ISNA(MATCH(N8,entry!$D$3:$D$51,0))," ",VLOOKUP(N8,entry!$D$3:$E$51,2,0))</f>
        <v> </v>
      </c>
      <c r="O9" s="16"/>
      <c r="P9" s="25"/>
      <c r="R9" s="17" t="str">
        <f aca="false">_xlfn.FORMULATEXT(C2)</f>
        <v>=IF(ISNA(MATCH(B2,$entry.$B$3:$B$51,0))," ",VLOOKUP(B2,$entry.$B$3:$C$51,2,0))</v>
      </c>
      <c r="S9" s="17"/>
      <c r="T9" s="17"/>
      <c r="U9" s="17"/>
      <c r="V9" s="17"/>
      <c r="W9" s="17"/>
    </row>
    <row r="10" customFormat="false" ht="14.4" hidden="false" customHeight="true" outlineLevel="0" collapsed="false">
      <c r="B10" s="16" t="str">
        <f aca="false">IF(ISNA(MATCH(B8,entry!$F$3:$F$14,0))," ",VLOOKUP(B8,entry!$F$3:$G$14,2,0))</f>
        <v> </v>
      </c>
      <c r="C10" s="16"/>
      <c r="D10" s="16" t="str">
        <f aca="false">IF(ISNA(MATCH(D8,entry!$F$3:$F$14,0))," ",VLOOKUP(D8,entry!$F$3:$G$14,2,0))</f>
        <v> </v>
      </c>
      <c r="E10" s="16"/>
      <c r="F10" s="16" t="str">
        <f aca="false">IF(ISNA(MATCH(F8,entry!$F$3:$F$14,0))," ",VLOOKUP(F8,entry!$F$3:$G$14,2,0))</f>
        <v> </v>
      </c>
      <c r="G10" s="16"/>
      <c r="H10" s="16" t="str">
        <f aca="false">IF(ISNA(MATCH(H8,entry!$F$3:$F$14,0))," ",VLOOKUP(H8,entry!$F$3:$G$14,2,0))</f>
        <v> </v>
      </c>
      <c r="I10" s="16"/>
      <c r="J10" s="16" t="str">
        <f aca="false">IF(ISNA(MATCH(J8,entry!$F$3:$F$14,0))," ",VLOOKUP(J8,entry!$F$3:$G$14,2,0))</f>
        <v> </v>
      </c>
      <c r="K10" s="16"/>
      <c r="L10" s="16" t="str">
        <f aca="false">IF(ISNA(MATCH(L8,entry!$F$3:$F$14,0))," ",VLOOKUP(L8,entry!$F$3:$G$14,2,0))</f>
        <v> </v>
      </c>
      <c r="M10" s="16"/>
      <c r="N10" s="16" t="str">
        <f aca="false">IF(ISNA(MATCH(N8,entry!$F$3:$F$14,0))," ",VLOOKUP(N8,entry!$F$3:$G$14,2,0))</f>
        <v> </v>
      </c>
      <c r="O10" s="16"/>
      <c r="P10" s="25"/>
      <c r="R10" s="17"/>
      <c r="S10" s="18" t="s">
        <v>20</v>
      </c>
      <c r="T10" s="18"/>
      <c r="U10" s="18"/>
      <c r="V10" s="18"/>
      <c r="W10" s="18"/>
      <c r="X10" s="18"/>
    </row>
    <row r="11" customFormat="false" ht="14.4" hidden="false" customHeight="true" outlineLevel="0" collapsed="false">
      <c r="B11" s="16" t="str">
        <f aca="false">IF(ISNA(MATCH(B8,entry!$H$3:$H$14,0))," ",VLOOKUP(B8,entry!$H$3:$I$14,2,0))</f>
        <v> </v>
      </c>
      <c r="C11" s="16"/>
      <c r="D11" s="16" t="str">
        <f aca="false">IF(ISNA(MATCH(D8,entry!$H$3:$H$14,0))," ",VLOOKUP(D8,entry!$H$3:$I$14,2,0))</f>
        <v> </v>
      </c>
      <c r="E11" s="16"/>
      <c r="F11" s="16" t="str">
        <f aca="false">IF(ISNA(MATCH(F8,entry!$H$3:$H$14,0))," ",VLOOKUP(F8,entry!$H$3:$I$14,2,0))</f>
        <v> </v>
      </c>
      <c r="G11" s="16"/>
      <c r="H11" s="16" t="str">
        <f aca="false">IF(ISNA(MATCH(H8,entry!$H$3:$H$14,0))," ",VLOOKUP(H8,entry!$H$3:$I$14,2,0))</f>
        <v> </v>
      </c>
      <c r="I11" s="16"/>
      <c r="J11" s="16" t="str">
        <f aca="false">IF(ISNA(MATCH(J8,entry!$H$3:$H$14,0))," ",VLOOKUP(J8,entry!$H$3:$I$14,2,0))</f>
        <v> </v>
      </c>
      <c r="K11" s="16"/>
      <c r="L11" s="16" t="str">
        <f aca="false">IF(ISNA(MATCH(L8,entry!$H$3:$H$14,0))," ",VLOOKUP(L8,entry!$H$3:$I$14,2,0))</f>
        <v> </v>
      </c>
      <c r="M11" s="16"/>
      <c r="N11" s="16" t="str">
        <f aca="false">IF(ISNA(MATCH(N8,entry!$H$3:$H$14,0))," ",VLOOKUP(N8,entry!$H$3:$I$14,2,0))</f>
        <v> </v>
      </c>
      <c r="O11" s="16"/>
      <c r="P11" s="25"/>
      <c r="R11" s="17"/>
      <c r="S11" s="18"/>
      <c r="T11" s="18"/>
      <c r="U11" s="18"/>
      <c r="V11" s="18"/>
      <c r="W11" s="18"/>
      <c r="X11" s="18"/>
    </row>
    <row r="12" customFormat="false" ht="14.4" hidden="false" customHeight="true" outlineLevel="0" collapsed="false">
      <c r="B12" s="16" t="str">
        <f aca="false">IF(ISNA(MATCH(DAY(B8),entry!$J$3:$J$14,0))," ",VLOOKUP(DAY(B8),entry!$J$3:$K$14,2,0))</f>
        <v> </v>
      </c>
      <c r="C12" s="16"/>
      <c r="D12" s="16" t="str">
        <f aca="false">IF(ISNA(MATCH(DAY(D8),entry!$J$3:$J$14,0))," ",VLOOKUP(DAY(D8),entry!$J$3:$K$14,2,0))</f>
        <v> </v>
      </c>
      <c r="E12" s="16"/>
      <c r="F12" s="16" t="str">
        <f aca="false">IF(ISNA(MATCH(DAY(F8),entry!$J$3:$J$14,0))," ",VLOOKUP(DAY(F8),entry!$J$3:$K$14,2,0))</f>
        <v> </v>
      </c>
      <c r="G12" s="16"/>
      <c r="H12" s="16" t="str">
        <f aca="false">IF(ISNA(MATCH(DAY(H8),entry!$J$3:$J$14,0))," ",VLOOKUP(DAY(H8),entry!$J$3:$K$14,2,0))</f>
        <v> </v>
      </c>
      <c r="I12" s="16"/>
      <c r="J12" s="16" t="str">
        <f aca="false">IF(ISNA(MATCH(DAY(J8),entry!$J$3:$J$14,0))," ",VLOOKUP(DAY(J8),entry!$J$3:$K$14,2,0))</f>
        <v> </v>
      </c>
      <c r="K12" s="16"/>
      <c r="L12" s="16" t="str">
        <f aca="false">IF(ISNA(MATCH(DAY(L8),entry!$J$3:$J$14,0))," ",VLOOKUP(DAY(L8),entry!$J$3:$K$14,2,0))</f>
        <v> </v>
      </c>
      <c r="M12" s="16"/>
      <c r="N12" s="16" t="str">
        <f aca="false">IF(ISNA(MATCH(DAY(N8),entry!$J$3:$J$14,0))," ",VLOOKUP(DAY(N8),entry!$J$3:$K$14,2,0))</f>
        <v> </v>
      </c>
      <c r="O12" s="16"/>
      <c r="P12" s="25"/>
      <c r="R12" s="17"/>
      <c r="S12" s="18" t="s">
        <v>7</v>
      </c>
      <c r="T12" s="18"/>
      <c r="U12" s="18"/>
      <c r="V12" s="18"/>
      <c r="W12" s="18"/>
      <c r="X12" s="18"/>
    </row>
    <row r="13" customFormat="false" ht="14.4" hidden="false" customHeight="true" outlineLevel="0" collapsed="false">
      <c r="B13" s="16"/>
      <c r="C13" s="16"/>
      <c r="D13" s="16"/>
      <c r="E13" s="16"/>
      <c r="F13" s="16"/>
      <c r="G13" s="16"/>
      <c r="H13" s="16"/>
      <c r="I13" s="16"/>
      <c r="J13" s="16"/>
      <c r="K13" s="16"/>
      <c r="L13" s="16"/>
      <c r="M13" s="16"/>
      <c r="N13" s="16"/>
      <c r="O13" s="16"/>
      <c r="P13" s="25"/>
      <c r="R13" s="17"/>
      <c r="S13" s="18"/>
      <c r="T13" s="18"/>
      <c r="U13" s="18"/>
      <c r="V13" s="18"/>
      <c r="W13" s="18"/>
      <c r="X13" s="18"/>
    </row>
    <row r="14" customFormat="false" ht="14.4" hidden="false" customHeight="true" outlineLevel="0" collapsed="false">
      <c r="B14" s="12" t="n">
        <f aca="false">N8+1</f>
        <v>43478</v>
      </c>
      <c r="C14" s="27" t="str">
        <f aca="false">IF(ISNA(MATCH(P14,entry!$B$3:$B$51,0))," ",VLOOKUP(P14,entry!$B$3:$C$51,2,0))</f>
        <v> </v>
      </c>
      <c r="D14" s="12" t="n">
        <f aca="false">B14+1</f>
        <v>43479</v>
      </c>
      <c r="E14" s="27" t="str">
        <f aca="false">IF(ISNA(MATCH(D14,entry!$B$3:$B$51,0))," ",VLOOKUP(D14,entry!$B$3:$C$51,2,0))</f>
        <v> </v>
      </c>
      <c r="F14" s="12" t="n">
        <f aca="false">D14+1</f>
        <v>43480</v>
      </c>
      <c r="G14" s="27" t="str">
        <f aca="false">IF(ISNA(MATCH(F14,entry!$B$3:$B$51,0))," ",VLOOKUP(F14,entry!$B$3:$C$51,2,0))</f>
        <v> </v>
      </c>
      <c r="H14" s="12" t="n">
        <f aca="false">F14+1</f>
        <v>43481</v>
      </c>
      <c r="I14" s="27" t="str">
        <f aca="false">IF(ISNA(MATCH(H14,entry!$B$3:$B$51,0))," ",VLOOKUP(H14,entry!$B$3:$C$51,2,0))</f>
        <v> </v>
      </c>
      <c r="J14" s="12" t="n">
        <f aca="false">H14+1</f>
        <v>43482</v>
      </c>
      <c r="K14" s="27" t="str">
        <f aca="false">IF(ISNA(MATCH(J14,entry!$B$3:$B$51,0))," ",VLOOKUP(J14,entry!$B$3:$C$51,2,0))</f>
        <v> </v>
      </c>
      <c r="L14" s="12" t="n">
        <f aca="false">J14+1</f>
        <v>43483</v>
      </c>
      <c r="M14" s="27" t="str">
        <f aca="false">IF(ISNA(MATCH(L14,entry!$B$3:$B$51,0))," ",VLOOKUP(L14,entry!$B$3:$C$51,2,0))</f>
        <v> </v>
      </c>
      <c r="N14" s="12" t="n">
        <f aca="false">L14+1</f>
        <v>43484</v>
      </c>
      <c r="O14" s="27" t="str">
        <f aca="false">IF(ISNA(MATCH(N14,entry!$B$3:$B$51,0))," ",VLOOKUP(N14,entry!$B$3:$C$51,2,0))</f>
        <v> </v>
      </c>
      <c r="P14" s="25"/>
      <c r="R14" s="17" t="str">
        <f aca="false">_xlfn.FORMULATEXT(B3)</f>
        <v>=IF(ISNA(MATCH(B2,$entry.$D$3:$D$51,0))," ",VLOOKUP(B2,$entry.$D$3:$E$51,2,0))</v>
      </c>
      <c r="S14" s="17"/>
      <c r="T14" s="17"/>
      <c r="U14" s="17"/>
      <c r="V14" s="17"/>
      <c r="W14" s="17"/>
    </row>
    <row r="15" customFormat="false" ht="14.4" hidden="false" customHeight="true" outlineLevel="0" collapsed="false">
      <c r="B15" s="16" t="str">
        <f aca="false">IF(ISNA(MATCH(B14,entry!$D$3:$D$51,0))," ",VLOOKUP(B14,entry!$D$3:$E$51,2,0))</f>
        <v> </v>
      </c>
      <c r="C15" s="16"/>
      <c r="D15" s="16" t="str">
        <f aca="false">IF(ISNA(MATCH(D14,entry!$D$3:$D$51,0))," ",VLOOKUP(D14,entry!$D$3:$E$51,2,0))</f>
        <v> </v>
      </c>
      <c r="E15" s="16"/>
      <c r="F15" s="16" t="str">
        <f aca="false">IF(ISNA(MATCH(F14,entry!$D$3:$D$51,0))," ",VLOOKUP(F14,entry!$D$3:$E$51,2,0))</f>
        <v> </v>
      </c>
      <c r="G15" s="16"/>
      <c r="H15" s="16" t="str">
        <f aca="false">IF(ISNA(MATCH(H14,entry!$D$3:$D$51,0))," ",VLOOKUP(H14,entry!$D$3:$E$51,2,0))</f>
        <v> </v>
      </c>
      <c r="I15" s="16"/>
      <c r="J15" s="16" t="str">
        <f aca="false">IF(ISNA(MATCH(J14,entry!$D$3:$D$51,0))," ",VLOOKUP(J14,entry!$D$3:$E$51,2,0))</f>
        <v> </v>
      </c>
      <c r="K15" s="16"/>
      <c r="L15" s="16" t="str">
        <f aca="false">IF(ISNA(MATCH(L14,entry!$D$3:$D$51,0))," ",VLOOKUP(L14,entry!$D$3:$E$51,2,0))</f>
        <v> </v>
      </c>
      <c r="M15" s="16"/>
      <c r="N15" s="16" t="str">
        <f aca="false">IF(ISNA(MATCH(N14,entry!$D$3:$D$51,0))," ",VLOOKUP(N14,entry!$D$3:$E$51,2,0))</f>
        <v> </v>
      </c>
      <c r="O15" s="16"/>
      <c r="P15" s="25"/>
      <c r="R15" s="17"/>
      <c r="S15" s="19" t="s">
        <v>8</v>
      </c>
      <c r="T15" s="19"/>
      <c r="U15" s="19"/>
      <c r="V15" s="19"/>
      <c r="W15" s="19"/>
      <c r="X15" s="19"/>
    </row>
    <row r="16" customFormat="false" ht="14.4" hidden="false" customHeight="true" outlineLevel="0" collapsed="false">
      <c r="B16" s="16" t="str">
        <f aca="false">IF(ISNA(MATCH(B14,entry!$F$3:$F$14,0))," ",VLOOKUP(B14,entry!$F$3:$G$14,2,0))</f>
        <v> </v>
      </c>
      <c r="C16" s="16"/>
      <c r="D16" s="16" t="str">
        <f aca="false">IF(ISNA(MATCH(D14,entry!$F$3:$F$14,0))," ",VLOOKUP(D14,entry!$F$3:$G$14,2,0))</f>
        <v> </v>
      </c>
      <c r="E16" s="16"/>
      <c r="F16" s="16" t="str">
        <f aca="false">IF(ISNA(MATCH(F14,entry!$F$3:$F$14,0))," ",VLOOKUP(F14,entry!$F$3:$G$14,2,0))</f>
        <v> </v>
      </c>
      <c r="G16" s="16"/>
      <c r="H16" s="16" t="str">
        <f aca="false">IF(ISNA(MATCH(H14,entry!$F$3:$F$14,0))," ",VLOOKUP(H14,entry!$F$3:$G$14,2,0))</f>
        <v> </v>
      </c>
      <c r="I16" s="16"/>
      <c r="J16" s="16" t="str">
        <f aca="false">IF(ISNA(MATCH(J14,entry!$F$3:$F$14,0))," ",VLOOKUP(J14,entry!$F$3:$G$14,2,0))</f>
        <v> </v>
      </c>
      <c r="K16" s="16"/>
      <c r="L16" s="16" t="str">
        <f aca="false">IF(ISNA(MATCH(L14,entry!$F$3:$F$14,0))," ",VLOOKUP(L14,entry!$F$3:$G$14,2,0))</f>
        <v> </v>
      </c>
      <c r="M16" s="16"/>
      <c r="N16" s="16" t="str">
        <f aca="false">IF(ISNA(MATCH(N14,entry!$F$3:$F$14,0))," ",VLOOKUP(N14,entry!$F$3:$G$14,2,0))</f>
        <v> </v>
      </c>
      <c r="O16" s="16"/>
      <c r="P16" s="25"/>
      <c r="R16" s="17"/>
      <c r="S16" s="19"/>
      <c r="T16" s="19"/>
      <c r="U16" s="19"/>
      <c r="V16" s="19"/>
      <c r="W16" s="19"/>
      <c r="X16" s="19"/>
    </row>
    <row r="17" customFormat="false" ht="14.4" hidden="false" customHeight="true" outlineLevel="0" collapsed="false">
      <c r="B17" s="16" t="str">
        <f aca="false">IF(ISNA(MATCH(B14,entry!$H$3:$H$14,0))," ",VLOOKUP(B14,entry!$H$3:$I$14,2,0))</f>
        <v> </v>
      </c>
      <c r="C17" s="16"/>
      <c r="D17" s="16" t="str">
        <f aca="false">IF(ISNA(MATCH(D14,entry!$H$3:$H$14,0))," ",VLOOKUP(D14,entry!$H$3:$I$14,2,0))</f>
        <v> </v>
      </c>
      <c r="E17" s="16"/>
      <c r="F17" s="16" t="str">
        <f aca="false">IF(ISNA(MATCH(F14,entry!$H$3:$H$14,0))," ",VLOOKUP(F14,entry!$H$3:$I$14,2,0))</f>
        <v> </v>
      </c>
      <c r="G17" s="16"/>
      <c r="H17" s="16" t="str">
        <f aca="false">IF(ISNA(MATCH(H14,entry!$H$3:$H$14,0))," ",VLOOKUP(H14,entry!$H$3:$I$14,2,0))</f>
        <v> </v>
      </c>
      <c r="I17" s="16"/>
      <c r="J17" s="16" t="str">
        <f aca="false">IF(ISNA(MATCH(J14,entry!$H$3:$H$14,0))," ",VLOOKUP(J14,entry!$H$3:$I$14,2,0))</f>
        <v> </v>
      </c>
      <c r="K17" s="16"/>
      <c r="L17" s="16" t="str">
        <f aca="false">IF(ISNA(MATCH(L14,entry!$H$3:$H$14,0))," ",VLOOKUP(L14,entry!$H$3:$I$14,2,0))</f>
        <v> </v>
      </c>
      <c r="M17" s="16"/>
      <c r="N17" s="16" t="str">
        <f aca="false">IF(ISNA(MATCH(N14,entry!$H$3:$H$14,0))," ",VLOOKUP(N14,entry!$H$3:$I$14,2,0))</f>
        <v> </v>
      </c>
      <c r="O17" s="16"/>
      <c r="P17" s="25"/>
      <c r="R17" s="17"/>
      <c r="S17" s="17" t="s">
        <v>9</v>
      </c>
      <c r="T17" s="17"/>
      <c r="U17" s="17"/>
      <c r="V17" s="17"/>
      <c r="W17" s="17"/>
    </row>
    <row r="18" customFormat="false" ht="14.4" hidden="false" customHeight="true" outlineLevel="0" collapsed="false">
      <c r="B18" s="16" t="str">
        <f aca="false">IF(ISNA(MATCH(DAY(B14),entry!$J$3:$J$14,0))," ",VLOOKUP(DAY(B14),entry!$J$3:$K$14,2,0))</f>
        <v> </v>
      </c>
      <c r="C18" s="16"/>
      <c r="D18" s="16" t="str">
        <f aca="false">IF(ISNA(MATCH(DAY(D14),entry!$J$3:$J$14,0))," ",VLOOKUP(DAY(D14),entry!$J$3:$K$14,2,0))</f>
        <v> </v>
      </c>
      <c r="E18" s="16"/>
      <c r="F18" s="16" t="str">
        <f aca="false">IF(ISNA(MATCH(DAY(F14),entry!$J$3:$J$14,0))," ",VLOOKUP(DAY(F14),entry!$J$3:$K$14,2,0))</f>
        <v> </v>
      </c>
      <c r="G18" s="16"/>
      <c r="H18" s="16" t="str">
        <f aca="false">IF(ISNA(MATCH(DAY(H14),entry!$J$3:$J$14,0))," ",VLOOKUP(DAY(H14),entry!$J$3:$K$14,2,0))</f>
        <v> </v>
      </c>
      <c r="I18" s="16"/>
      <c r="J18" s="16" t="str">
        <f aca="false">IF(ISNA(MATCH(DAY(J14),entry!$J$3:$J$14,0))," ",VLOOKUP(DAY(J14),entry!$J$3:$K$14,2,0))</f>
        <v> </v>
      </c>
      <c r="K18" s="16"/>
      <c r="L18" s="16" t="str">
        <f aca="false">IF(ISNA(MATCH(DAY(L14),entry!$J$3:$J$14,0))," ",VLOOKUP(DAY(L14),entry!$J$3:$K$14,2,0))</f>
        <v> </v>
      </c>
      <c r="M18" s="16"/>
      <c r="N18" s="16" t="str">
        <f aca="false">IF(ISNA(MATCH(DAY(N14),entry!$J$3:$J$14,0))," ",VLOOKUP(DAY(N14),entry!$J$3:$K$14,2,0))</f>
        <v> </v>
      </c>
      <c r="O18" s="16"/>
      <c r="P18" s="25"/>
      <c r="R18" s="17"/>
      <c r="S18" s="19" t="s">
        <v>10</v>
      </c>
      <c r="T18" s="19"/>
      <c r="U18" s="19"/>
      <c r="V18" s="19"/>
      <c r="W18" s="19"/>
      <c r="X18" s="19"/>
    </row>
    <row r="19" customFormat="false" ht="14.4" hidden="false" customHeight="true" outlineLevel="0" collapsed="false">
      <c r="B19" s="16"/>
      <c r="C19" s="16"/>
      <c r="D19" s="16"/>
      <c r="E19" s="16"/>
      <c r="F19" s="16"/>
      <c r="G19" s="16"/>
      <c r="H19" s="16"/>
      <c r="I19" s="16"/>
      <c r="J19" s="16"/>
      <c r="K19" s="16"/>
      <c r="L19" s="16"/>
      <c r="M19" s="16"/>
      <c r="N19" s="16"/>
      <c r="O19" s="16"/>
      <c r="P19" s="25"/>
      <c r="S19" s="19"/>
      <c r="T19" s="19"/>
      <c r="U19" s="19"/>
      <c r="V19" s="19"/>
      <c r="W19" s="19"/>
      <c r="X19" s="19"/>
    </row>
    <row r="20" customFormat="false" ht="14.4" hidden="false" customHeight="true" outlineLevel="0" collapsed="false">
      <c r="B20" s="12" t="n">
        <f aca="false">N14+1</f>
        <v>43485</v>
      </c>
      <c r="C20" s="27" t="str">
        <f aca="false">IF(ISNA(MATCH(B20,entry!$B$3:$B$51,0))," ",VLOOKUP(B20,entry!$B$3:$C$51,2,0))</f>
        <v> </v>
      </c>
      <c r="D20" s="12" t="n">
        <f aca="false">B20+1</f>
        <v>43486</v>
      </c>
      <c r="E20" s="27" t="str">
        <f aca="false">IF(ISNA(MATCH(D20,entry!$B$3:$B$51,0))," ",VLOOKUP(D20,entry!$B$3:$C$51,2,0))</f>
        <v> </v>
      </c>
      <c r="F20" s="12" t="n">
        <f aca="false">D20+1</f>
        <v>43487</v>
      </c>
      <c r="G20" s="27" t="str">
        <f aca="false">IF(ISNA(MATCH(F20,entry!$B$3:$B$51,0))," ",VLOOKUP(F20,entry!$B$3:$C$51,2,0))</f>
        <v> </v>
      </c>
      <c r="H20" s="12" t="n">
        <f aca="false">F20+1</f>
        <v>43488</v>
      </c>
      <c r="I20" s="27" t="str">
        <f aca="false">IF(ISNA(MATCH(H20,entry!$B$3:$B$51,0))," ",VLOOKUP(H20,entry!$B$3:$C$51,2,0))</f>
        <v> </v>
      </c>
      <c r="J20" s="12" t="n">
        <f aca="false">H20+1</f>
        <v>43489</v>
      </c>
      <c r="K20" s="27" t="str">
        <f aca="false">IF(ISNA(MATCH(J20,entry!$B$3:$B$51,0))," ",VLOOKUP(J20,entry!$B$3:$C$51,2,0))</f>
        <v> </v>
      </c>
      <c r="L20" s="12" t="n">
        <f aca="false">J20+1</f>
        <v>43490</v>
      </c>
      <c r="M20" s="27" t="str">
        <f aca="false">IF(ISNA(MATCH(L20,entry!$B$3:$B$51,0))," ",VLOOKUP(L20,entry!$B$3:$C$51,2,0))</f>
        <v> </v>
      </c>
      <c r="N20" s="12" t="n">
        <f aca="false">L20+1</f>
        <v>43491</v>
      </c>
      <c r="O20" s="27" t="str">
        <f aca="false">IF(ISNA(MATCH(N20,entry!$B$3:$B$51,0))," ",VLOOKUP(N20,entry!$B$3:$C$51,2,0))</f>
        <v> </v>
      </c>
      <c r="P20" s="25"/>
      <c r="R20" s="17" t="str">
        <f aca="false">_xlfn.FORMULATEXT(B4)</f>
        <v>=IF(ISNA(MATCH(B2,$entry.$F$3:$F$14,0))," ",VLOOKUP(B2,$entry.$F$3:$G$14,2,0))</v>
      </c>
      <c r="S20" s="17"/>
      <c r="T20" s="17"/>
      <c r="U20" s="17"/>
      <c r="V20" s="17"/>
      <c r="W20" s="17"/>
    </row>
    <row r="21" customFormat="false" ht="14.4" hidden="false" customHeight="true" outlineLevel="0" collapsed="false">
      <c r="B21" s="16" t="str">
        <f aca="false">IF(ISNA(MATCH(B20,entry!$D$3:$D$51,0))," ",VLOOKUP(B20,entry!$D$3:$E$51,2,0))</f>
        <v> </v>
      </c>
      <c r="C21" s="16"/>
      <c r="D21" s="16" t="str">
        <f aca="false">IF(ISNA(MATCH(D20,entry!$D$3:$D$51,0))," ",VLOOKUP(D20,entry!$D$3:$E$51,2,0))</f>
        <v>Martin Luther King Day</v>
      </c>
      <c r="E21" s="16"/>
      <c r="F21" s="16" t="str">
        <f aca="false">IF(ISNA(MATCH(F20,entry!$D$3:$D$51,0))," ",VLOOKUP(F20,entry!$D$3:$E$51,2,0))</f>
        <v> </v>
      </c>
      <c r="G21" s="16"/>
      <c r="H21" s="16" t="str">
        <f aca="false">IF(ISNA(MATCH(H20,entry!$D$3:$D$51,0))," ",VLOOKUP(H20,entry!$D$3:$E$51,2,0))</f>
        <v> </v>
      </c>
      <c r="I21" s="16"/>
      <c r="J21" s="16" t="str">
        <f aca="false">IF(ISNA(MATCH(J20,entry!$D$3:$D$51,0))," ",VLOOKUP(J20,entry!$D$3:$E$51,2,0))</f>
        <v> </v>
      </c>
      <c r="K21" s="16"/>
      <c r="L21" s="16" t="str">
        <f aca="false">IF(ISNA(MATCH(L20,entry!$D$3:$D$51,0))," ",VLOOKUP(L20,entry!$D$3:$E$51,2,0))</f>
        <v> </v>
      </c>
      <c r="M21" s="16"/>
      <c r="N21" s="16" t="str">
        <f aca="false">IF(ISNA(MATCH(N20,entry!$D$3:$D$51,0))," ",VLOOKUP(N20,entry!$D$3:$E$51,2,0))</f>
        <v> </v>
      </c>
      <c r="O21" s="16"/>
      <c r="P21" s="25"/>
      <c r="R21" s="17"/>
      <c r="S21" s="17" t="s">
        <v>11</v>
      </c>
      <c r="T21" s="17"/>
      <c r="U21" s="17"/>
      <c r="V21" s="17"/>
      <c r="W21" s="17"/>
    </row>
    <row r="22" customFormat="false" ht="14.4" hidden="false" customHeight="true" outlineLevel="0" collapsed="false">
      <c r="B22" s="16" t="str">
        <f aca="false">IF(ISNA(MATCH(B20,entry!$F$3:$F$14,0))," ",VLOOKUP(B20,entry!$F$3:$G$14,2,0))</f>
        <v> </v>
      </c>
      <c r="C22" s="16"/>
      <c r="D22" s="16" t="str">
        <f aca="false">IF(ISNA(MATCH(D20,entry!$F$3:$F$14,0))," ",VLOOKUP(D20,entry!$F$3:$G$14,2,0))</f>
        <v> </v>
      </c>
      <c r="E22" s="16"/>
      <c r="F22" s="16" t="str">
        <f aca="false">IF(ISNA(MATCH(F20,entry!$F$3:$F$14,0))," ",VLOOKUP(F20,entry!$F$3:$G$14,2,0))</f>
        <v> </v>
      </c>
      <c r="G22" s="16"/>
      <c r="H22" s="16" t="str">
        <f aca="false">IF(ISNA(MATCH(H20,entry!$F$3:$F$14,0))," ",VLOOKUP(H20,entry!$F$3:$G$14,2,0))</f>
        <v> </v>
      </c>
      <c r="I22" s="16"/>
      <c r="J22" s="16" t="str">
        <f aca="false">IF(ISNA(MATCH(J20,entry!$F$3:$F$14,0))," ",VLOOKUP(J20,entry!$F$3:$G$14,2,0))</f>
        <v> </v>
      </c>
      <c r="K22" s="16"/>
      <c r="L22" s="16" t="str">
        <f aca="false">IF(ISNA(MATCH(L20,entry!$F$3:$F$14,0))," ",VLOOKUP(L20,entry!$F$3:$G$14,2,0))</f>
        <v> </v>
      </c>
      <c r="M22" s="16"/>
      <c r="N22" s="16" t="str">
        <f aca="false">IF(ISNA(MATCH(N20,entry!$F$3:$F$14,0))," ",VLOOKUP(N20,entry!$F$3:$G$14,2,0))</f>
        <v> </v>
      </c>
      <c r="O22" s="16"/>
      <c r="P22" s="25"/>
      <c r="R22" s="17"/>
      <c r="S22" s="19" t="s">
        <v>12</v>
      </c>
      <c r="T22" s="19"/>
      <c r="U22" s="19"/>
      <c r="V22" s="19"/>
      <c r="W22" s="19"/>
      <c r="X22" s="19"/>
    </row>
    <row r="23" customFormat="false" ht="14.4" hidden="false" customHeight="true" outlineLevel="0" collapsed="false">
      <c r="B23" s="16" t="str">
        <f aca="false">IF(ISNA(MATCH(B20,entry!$H$3:$H$14,0))," ",VLOOKUP(B20,entry!$H$3:$I$14,2,0))</f>
        <v> </v>
      </c>
      <c r="C23" s="16"/>
      <c r="D23" s="16" t="str">
        <f aca="false">IF(ISNA(MATCH(D20,entry!$H$3:$H$14,0))," ",VLOOKUP(D20,entry!$H$3:$I$14,2,0))</f>
        <v> </v>
      </c>
      <c r="E23" s="16"/>
      <c r="F23" s="16" t="str">
        <f aca="false">IF(ISNA(MATCH(F20,entry!$H$3:$H$14,0))," ",VLOOKUP(F20,entry!$H$3:$I$14,2,0))</f>
        <v> </v>
      </c>
      <c r="G23" s="16"/>
      <c r="H23" s="16" t="str">
        <f aca="false">IF(ISNA(MATCH(H20,entry!$H$3:$H$14,0))," ",VLOOKUP(H20,entry!$H$3:$I$14,2,0))</f>
        <v> </v>
      </c>
      <c r="I23" s="16"/>
      <c r="J23" s="16" t="str">
        <f aca="false">IF(ISNA(MATCH(J20,entry!$H$3:$H$14,0))," ",VLOOKUP(J20,entry!$H$3:$I$14,2,0))</f>
        <v> </v>
      </c>
      <c r="K23" s="16"/>
      <c r="L23" s="16" t="str">
        <f aca="false">IF(ISNA(MATCH(L20,entry!$H$3:$H$14,0))," ",VLOOKUP(L20,entry!$H$3:$I$14,2,0))</f>
        <v> </v>
      </c>
      <c r="M23" s="16"/>
      <c r="N23" s="16" t="str">
        <f aca="false">IF(ISNA(MATCH(N20,entry!$H$3:$H$14,0))," ",VLOOKUP(N20,entry!$H$3:$I$14,2,0))</f>
        <v> </v>
      </c>
      <c r="O23" s="16"/>
      <c r="P23" s="25"/>
      <c r="S23" s="19"/>
      <c r="T23" s="19"/>
      <c r="U23" s="19"/>
      <c r="V23" s="19"/>
      <c r="W23" s="19"/>
      <c r="X23" s="19"/>
    </row>
    <row r="24" customFormat="false" ht="14.4" hidden="false" customHeight="true" outlineLevel="0" collapsed="false">
      <c r="B24" s="16" t="str">
        <f aca="false">IF(ISNA(MATCH(DAY(B20),entry!$J$3:$J$14,0))," ",VLOOKUP(DAY(B20),entry!$J$3:$K$14,2,0))</f>
        <v> </v>
      </c>
      <c r="C24" s="16"/>
      <c r="D24" s="16" t="str">
        <f aca="false">IF(ISNA(MATCH(DAY(D20),entry!$J$3:$J$14,0))," ",VLOOKUP(DAY(D20),entry!$J$3:$K$14,2,0))</f>
        <v> </v>
      </c>
      <c r="E24" s="16"/>
      <c r="F24" s="16" t="str">
        <f aca="false">IF(ISNA(MATCH(DAY(F20),entry!$J$3:$J$14,0))," ",VLOOKUP(DAY(F20),entry!$J$3:$K$14,2,0))</f>
        <v> </v>
      </c>
      <c r="G24" s="16"/>
      <c r="H24" s="16" t="str">
        <f aca="false">IF(ISNA(MATCH(DAY(H20),entry!$J$3:$J$14,0))," ",VLOOKUP(DAY(H20),entry!$J$3:$K$14,2,0))</f>
        <v> </v>
      </c>
      <c r="I24" s="16"/>
      <c r="J24" s="16" t="str">
        <f aca="false">IF(ISNA(MATCH(DAY(J20),entry!$J$3:$J$14,0))," ",VLOOKUP(DAY(J20),entry!$J$3:$K$14,2,0))</f>
        <v> </v>
      </c>
      <c r="K24" s="16"/>
      <c r="L24" s="16" t="str">
        <f aca="false">IF(ISNA(MATCH(DAY(L20),entry!$J$3:$J$14,0))," ",VLOOKUP(DAY(L20),entry!$J$3:$K$14,2,0))</f>
        <v> </v>
      </c>
      <c r="M24" s="16"/>
      <c r="N24" s="16" t="str">
        <f aca="false">IF(ISNA(MATCH(DAY(N20),entry!$J$3:$J$14,0))," ",VLOOKUP(DAY(N20),entry!$J$3:$K$14,2,0))</f>
        <v> </v>
      </c>
      <c r="O24" s="16"/>
      <c r="P24" s="25"/>
      <c r="R24" s="17" t="str">
        <f aca="false">_xlfn.FORMULATEXT(B5)</f>
        <v>=IF(ISNA(MATCH(B2,$entry.$H$3:$H$14,0))," ",VLOOKUP(B2,$entry.$H$3:$I$14,2,0))</v>
      </c>
      <c r="S24" s="17"/>
      <c r="T24" s="17"/>
      <c r="U24" s="17"/>
      <c r="V24" s="17"/>
      <c r="W24" s="17"/>
    </row>
    <row r="25" customFormat="false" ht="14.4" hidden="false" customHeight="true" outlineLevel="0" collapsed="false">
      <c r="B25" s="16"/>
      <c r="C25" s="16"/>
      <c r="D25" s="16"/>
      <c r="E25" s="16"/>
      <c r="F25" s="16"/>
      <c r="G25" s="16"/>
      <c r="H25" s="16"/>
      <c r="I25" s="16"/>
      <c r="J25" s="16"/>
      <c r="K25" s="16"/>
      <c r="L25" s="16"/>
      <c r="M25" s="16"/>
      <c r="N25" s="16"/>
      <c r="O25" s="16"/>
      <c r="P25" s="25"/>
      <c r="R25" s="17"/>
      <c r="S25" s="17" t="s">
        <v>13</v>
      </c>
      <c r="T25" s="17"/>
      <c r="U25" s="17"/>
      <c r="V25" s="17"/>
      <c r="W25" s="17"/>
    </row>
    <row r="26" customFormat="false" ht="14.4" hidden="false" customHeight="true" outlineLevel="0" collapsed="false">
      <c r="B26" s="10" t="n">
        <f aca="false">N20+1</f>
        <v>43492</v>
      </c>
      <c r="C26" s="10" t="str">
        <f aca="false">IF(ISNA(MATCH(B26,entry!$B$3:$B$51,0))," ",VLOOKUP($C$26,entry!$B$3:$C$51,2,0))</f>
        <v> </v>
      </c>
      <c r="D26" s="10" t="n">
        <f aca="false">B26+1</f>
        <v>43493</v>
      </c>
      <c r="E26" s="10" t="str">
        <f aca="false">IF(ISNA(MATCH(D26,entry!$B$3:$B$51,0))," ",VLOOKUP(D26,entry!$B$3:$C$51,2,0))</f>
        <v> </v>
      </c>
      <c r="F26" s="10" t="n">
        <f aca="false">D26+1</f>
        <v>43494</v>
      </c>
      <c r="G26" s="10" t="str">
        <f aca="false">IF(ISNA(MATCH(F26,entry!$B$3:$B$51,0))," ",VLOOKUP(F26,entry!$B$3:$C$51,2,0))</f>
        <v> </v>
      </c>
      <c r="H26" s="10" t="n">
        <f aca="false">F26+1</f>
        <v>43495</v>
      </c>
      <c r="I26" s="10" t="str">
        <f aca="false">IF(ISNA(MATCH(H26,entry!$B$3:$B$51,0))," ",VLOOKUP(H26,entry!$B$3:$C$51,2,0))</f>
        <v> </v>
      </c>
      <c r="J26" s="10" t="n">
        <f aca="false">H26+1</f>
        <v>43496</v>
      </c>
      <c r="K26" s="10" t="str">
        <f aca="false">IF(ISNA(MATCH(J26,entry!$B$3:$B$51,0))," ",VLOOKUP(J26,entry!$B$3:$C$51,2,0))</f>
        <v> </v>
      </c>
      <c r="L26" s="10" t="n">
        <f aca="false">J26+1</f>
        <v>43497</v>
      </c>
      <c r="M26" s="10" t="str">
        <f aca="false">IF(ISNA(MATCH(L26,entry!$B$3:$B$51,0))," ",VLOOKUP(L26,entry!$B$3:$C$51,2,0))</f>
        <v> </v>
      </c>
      <c r="N26" s="10" t="n">
        <f aca="false">L26+1</f>
        <v>43498</v>
      </c>
      <c r="O26" s="10" t="str">
        <f aca="false">IF(ISNA(MATCH(N26,entry!$B$3:$B$51,0))," ",VLOOKUP(N26,entry!$B$3:$C$51,2,0))</f>
        <v>Ground Hog's Day</v>
      </c>
      <c r="P26" s="25"/>
      <c r="R26" s="17"/>
      <c r="S26" s="19" t="s">
        <v>14</v>
      </c>
      <c r="T26" s="19"/>
      <c r="U26" s="19"/>
      <c r="V26" s="19"/>
      <c r="W26" s="19"/>
      <c r="X26" s="19"/>
    </row>
    <row r="27" customFormat="false" ht="14.4" hidden="false" customHeight="true" outlineLevel="0" collapsed="false">
      <c r="B27" s="10" t="str">
        <f aca="false">IF(ISNA(MATCH(B26,entry!$D$3:$D$51,0))," ",VLOOKUP(B26,entry!$D$3:$E$51,2,0))</f>
        <v> </v>
      </c>
      <c r="C27" s="10"/>
      <c r="D27" s="10" t="str">
        <f aca="false">IF(ISNA(MATCH(D26,entry!$D$3:$D$51,0))," ",VLOOKUP(D26,entry!$D$3:$E$51,2,0))</f>
        <v> </v>
      </c>
      <c r="E27" s="10"/>
      <c r="F27" s="10" t="str">
        <f aca="false">IF(ISNA(MATCH(F26,entry!$D$3:$D$51,0))," ",VLOOKUP(F26,entry!$D$3:$E$51,2,0))</f>
        <v>Harriet Tubman Birthday</v>
      </c>
      <c r="G27" s="10"/>
      <c r="H27" s="10" t="str">
        <f aca="false">IF(ISNA(MATCH(H26,entry!$D$3:$D$51,0))," ",VLOOKUP(H26,entry!$D$3:$E$51,2,0))</f>
        <v> </v>
      </c>
      <c r="I27" s="10"/>
      <c r="J27" s="10" t="str">
        <f aca="false">IF(ISNA(MATCH(J26,entry!$D$3:$D$51,0))," ",VLOOKUP(J26,entry!$D$3:$E$51,2,0))</f>
        <v> </v>
      </c>
      <c r="K27" s="10"/>
      <c r="L27" s="10" t="str">
        <f aca="false">IF(ISNA(MATCH(L26,entry!$D$3:$D$51,0))," ",VLOOKUP(L26,entry!$D$3:$E$51,2,0))</f>
        <v> </v>
      </c>
      <c r="M27" s="10"/>
      <c r="N27" s="10" t="str">
        <f aca="false">IF(ISNA(MATCH(N26,entry!$D$3:$D$51,0))," ",VLOOKUP(N26,entry!$D$3:$E$51,2,0))</f>
        <v> </v>
      </c>
      <c r="O27" s="10"/>
      <c r="P27" s="25"/>
      <c r="S27" s="19"/>
      <c r="T27" s="19"/>
      <c r="U27" s="19"/>
      <c r="V27" s="19"/>
      <c r="W27" s="19"/>
      <c r="X27" s="19"/>
    </row>
    <row r="28" customFormat="false" ht="14.4" hidden="false" customHeight="true" outlineLevel="0" collapsed="false">
      <c r="B28" s="10" t="str">
        <f aca="false">IF(ISNA(MATCH(B26,entry!$F$3:$F$14,0))," ",VLOOKUP(B26,entry!$F$3:$G$14,2,0))</f>
        <v> </v>
      </c>
      <c r="C28" s="10"/>
      <c r="D28" s="10" t="str">
        <f aca="false">IF(ISNA(MATCH(D26,entry!$F$3:$F$14,0))," ",VLOOKUP(D26,entry!$F$3:$G$14,2,0))</f>
        <v> </v>
      </c>
      <c r="E28" s="10"/>
      <c r="F28" s="10" t="str">
        <f aca="false">IF(ISNA(MATCH(F26,entry!$F$3:$F$14,0))," ",VLOOKUP(F26,entry!$F$3:$G$14,2,0))</f>
        <v> </v>
      </c>
      <c r="G28" s="10"/>
      <c r="H28" s="10" t="str">
        <f aca="false">IF(ISNA(MATCH(H26,entry!$F$3:$F$14,0))," ",VLOOKUP(H26,entry!$F$3:$G$14,2,0))</f>
        <v> </v>
      </c>
      <c r="I28" s="10"/>
      <c r="J28" s="10" t="str">
        <f aca="false">IF(ISNA(MATCH(J26,entry!$F$3:$F$14,0))," ",VLOOKUP(J26,entry!$F$3:$G$14,2,0))</f>
        <v> </v>
      </c>
      <c r="K28" s="10"/>
      <c r="L28" s="10" t="str">
        <f aca="false">IF(ISNA(MATCH(L26,entry!$F$3:$F$14,0))," ",VLOOKUP(L26,entry!$F$3:$G$14,2,0))</f>
        <v> </v>
      </c>
      <c r="M28" s="10"/>
      <c r="N28" s="10" t="str">
        <f aca="false">IF(ISNA(MATCH(N26,entry!$F$3:$F$14,0))," ",VLOOKUP(N26,entry!$F$3:$G$14,2,0))</f>
        <v> </v>
      </c>
      <c r="O28" s="10"/>
      <c r="P28" s="25"/>
      <c r="R28" s="17" t="str">
        <f aca="false">_xlfn.FORMULATEXT(B6)</f>
        <v>=IF(ISNA(MATCH(DAY(B2),$entry.$J$3:$J$14,0))," ",VLOOKUP(DAY(B2),$entry.$J$3:$K$14,2,0))</v>
      </c>
      <c r="S28" s="17"/>
      <c r="T28" s="17"/>
      <c r="U28" s="17"/>
      <c r="V28" s="17"/>
      <c r="W28" s="17"/>
    </row>
    <row r="29" customFormat="false" ht="14.4" hidden="false" customHeight="true" outlineLevel="0" collapsed="false">
      <c r="B29" s="10" t="str">
        <f aca="false">IF(ISNA(MATCH(B26,entry!$H$3:$H$14,0))," ",VLOOKUP(B26,entry!$H$3:$I$14,2,0))</f>
        <v> </v>
      </c>
      <c r="C29" s="10"/>
      <c r="D29" s="10" t="str">
        <f aca="false">IF(ISNA(MATCH(D26,entry!$H$3:$H$14,0))," ",VLOOKUP(D26,entry!$H$3:$I$14,2,0))</f>
        <v> </v>
      </c>
      <c r="E29" s="10"/>
      <c r="F29" s="10" t="str">
        <f aca="false">IF(ISNA(MATCH(F26,entry!$H$3:$H$14,0))," ",VLOOKUP(F26,entry!$H$3:$I$14,2,0))</f>
        <v> </v>
      </c>
      <c r="G29" s="10"/>
      <c r="H29" s="10" t="str">
        <f aca="false">IF(ISNA(MATCH(H26,entry!$H$3:$H$14,0))," ",VLOOKUP(H26,entry!$H$3:$I$14,2,0))</f>
        <v> </v>
      </c>
      <c r="I29" s="10"/>
      <c r="J29" s="10" t="str">
        <f aca="false">IF(ISNA(MATCH(J26,entry!$H$3:$H$14,0))," ",VLOOKUP(J26,entry!$H$3:$I$14,2,0))</f>
        <v> </v>
      </c>
      <c r="K29" s="10"/>
      <c r="L29" s="10" t="str">
        <f aca="false">IF(ISNA(MATCH(26,entry!$H$3:$H$14,0))," ",VLOOKUP(L26,entry!$H$3:$I$14,2,0))</f>
        <v> </v>
      </c>
      <c r="M29" s="10"/>
      <c r="N29" s="10" t="str">
        <f aca="false">IF(ISNA(MATCH(N26,entry!$H$3:$H$14,0))," ",VLOOKUP(N26,entry!$H$3:$I$14,2,0))</f>
        <v> </v>
      </c>
      <c r="O29" s="10"/>
      <c r="P29" s="25"/>
      <c r="R29" s="17"/>
      <c r="S29" s="17" t="s">
        <v>15</v>
      </c>
      <c r="T29" s="17"/>
      <c r="U29" s="17"/>
      <c r="V29" s="17"/>
      <c r="W29" s="17"/>
    </row>
    <row r="30" customFormat="false" ht="14.4" hidden="false" customHeight="true" outlineLevel="0" collapsed="false">
      <c r="B30" s="10" t="str">
        <f aca="false">IF(ISNA(MATCH(DAY(B26),entry!$J$3:$J$14,0))," ",VLOOKUP(DAY(B26),entry!$J$3:$K$14,2,0))</f>
        <v> </v>
      </c>
      <c r="C30" s="10"/>
      <c r="D30" s="10" t="str">
        <f aca="false">IF(ISNA(MATCH(DAY(D26),entry!$J$3:$J$14,0))," ",VLOOKUP(DAY(D26),entry!$J$3:$K$14,2,0))</f>
        <v> </v>
      </c>
      <c r="E30" s="10"/>
      <c r="F30" s="10" t="str">
        <f aca="false">IF(ISNA(MATCH(DAY(F26),entry!$J$3:$J$14,0))," ",VLOOKUP(DAY(F26),entry!$J$3:$K$14,2,0))</f>
        <v> </v>
      </c>
      <c r="G30" s="10"/>
      <c r="H30" s="10" t="str">
        <f aca="false">IF(ISNA(MATCH(DAY(H26),entry!$J$3:$J$14,0))," ",VLOOKUP(DAY(H26),entry!$J$3:$K$14,2,0))</f>
        <v> </v>
      </c>
      <c r="I30" s="10"/>
      <c r="J30" s="10" t="str">
        <f aca="false">IF(ISNA(MATCH(DAY(J26),entry!$J$3:$J$14,0))," ",VLOOKUP(DAY(J26),entry!$J$3:$K$14,2,0))</f>
        <v> </v>
      </c>
      <c r="K30" s="10"/>
      <c r="L30" s="10" t="str">
        <f aca="false">IF(ISNA(MATCH(DAY(L26),entry!$J$3:$J$14,0))," ",VLOOKUP(DAY(L26),entry!$J$3:$K$14,2,0))</f>
        <v>Pay utilities</v>
      </c>
      <c r="M30" s="10"/>
      <c r="N30" s="10" t="str">
        <f aca="false">IF(ISNA(MATCH(DAY(N26),entry!$J$3:$J$14,0))," ",VLOOKUP(DAY(N26),entry!$J$3:$K$14,2,0))</f>
        <v> </v>
      </c>
      <c r="O30" s="10"/>
      <c r="P30" s="25"/>
      <c r="R30" s="17"/>
      <c r="S30" s="19" t="s">
        <v>16</v>
      </c>
      <c r="T30" s="19"/>
      <c r="U30" s="19"/>
      <c r="V30" s="19"/>
      <c r="W30" s="19"/>
      <c r="X30" s="19"/>
    </row>
    <row r="31" customFormat="false" ht="14.4" hidden="false" customHeight="true" outlineLevel="0" collapsed="false">
      <c r="B31" s="10"/>
      <c r="C31" s="10"/>
      <c r="D31" s="10"/>
      <c r="E31" s="10"/>
      <c r="F31" s="10"/>
      <c r="G31" s="10"/>
      <c r="H31" s="10"/>
      <c r="I31" s="10"/>
      <c r="J31" s="10"/>
      <c r="K31" s="10"/>
      <c r="L31" s="10"/>
      <c r="M31" s="10"/>
      <c r="N31" s="10"/>
      <c r="O31" s="10"/>
      <c r="P31" s="25"/>
      <c r="R31" s="17"/>
      <c r="S31" s="19"/>
      <c r="T31" s="19"/>
      <c r="U31" s="19"/>
      <c r="V31" s="19"/>
      <c r="W31" s="19"/>
      <c r="X31" s="19"/>
    </row>
    <row r="32" customFormat="false" ht="14.4" hidden="false" customHeight="true" outlineLevel="0" collapsed="false">
      <c r="B32" s="10" t="n">
        <f aca="false">N26+1</f>
        <v>43499</v>
      </c>
      <c r="C32" s="10" t="str">
        <f aca="false">IF(ISNA(MATCH(B32,entry!$B$3:$B$51,0))," ",VLOOKUP(B32,entry!$B$3:$C$51,2,0))</f>
        <v> </v>
      </c>
      <c r="D32" s="10" t="n">
        <f aca="false">B32+1</f>
        <v>43500</v>
      </c>
      <c r="E32" s="10" t="str">
        <f aca="false">IF(ISNA(MATCH(D32,entry!$B$3:$B$51,0))," ",VLOOKUP(D32,entry!$B$3:$C$51,2,0))</f>
        <v> </v>
      </c>
      <c r="F32" s="21"/>
      <c r="G32" s="21"/>
      <c r="H32" s="21"/>
      <c r="I32" s="21"/>
      <c r="J32" s="21"/>
      <c r="K32" s="21"/>
      <c r="L32" s="21"/>
      <c r="M32" s="21"/>
      <c r="N32" s="21"/>
      <c r="O32" s="21"/>
      <c r="P32" s="25"/>
    </row>
    <row r="33" customFormat="false" ht="14.4" hidden="false" customHeight="true" outlineLevel="0" collapsed="false">
      <c r="B33" s="10" t="str">
        <f aca="false">IF(ISNA(MATCH(B32,entry!$D$3:$D$51,0))," ",VLOOKUP(B32,entry!$D$3:$E$51,2,0))</f>
        <v> </v>
      </c>
      <c r="C33" s="10"/>
      <c r="D33" s="10" t="str">
        <f aca="false">IF(ISNA(MATCH(D32,entry!$D$3:$D$51,0))," ",VLOOKUP(D32,entry!$D$3:$E$51,2,0))</f>
        <v> </v>
      </c>
      <c r="E33" s="10"/>
      <c r="F33" s="21"/>
      <c r="G33" s="21"/>
      <c r="H33" s="21"/>
      <c r="I33" s="21"/>
      <c r="J33" s="21"/>
      <c r="K33" s="21"/>
      <c r="L33" s="21"/>
      <c r="M33" s="21"/>
      <c r="N33" s="21"/>
      <c r="O33" s="21"/>
      <c r="P33" s="25"/>
    </row>
    <row r="34" customFormat="false" ht="14.4" hidden="false" customHeight="true" outlineLevel="0" collapsed="false">
      <c r="B34" s="16" t="str">
        <f aca="false">IF(ISNA(MATCH(B32,entry!$F$3:$F$14,0))," ",VLOOKUP(B32,entry!$F$3:$G$14,2,0))</f>
        <v> </v>
      </c>
      <c r="C34" s="16"/>
      <c r="D34" s="10" t="str">
        <f aca="false">IF(ISNA(MATCH(D32,entry!$F$3:$F$14,0))," ",VLOOKUP(D32,entry!$F$3:$G$14,2,0))</f>
        <v> </v>
      </c>
      <c r="E34" s="10"/>
      <c r="F34" s="21"/>
      <c r="G34" s="21"/>
      <c r="H34" s="21"/>
      <c r="I34" s="21"/>
      <c r="J34" s="21"/>
      <c r="K34" s="21"/>
      <c r="L34" s="21"/>
      <c r="M34" s="21"/>
      <c r="N34" s="21"/>
      <c r="O34" s="21"/>
      <c r="P34" s="25"/>
      <c r="R34" s="3"/>
      <c r="S34" s="17"/>
    </row>
    <row r="35" customFormat="false" ht="14.4" hidden="false" customHeight="true" outlineLevel="0" collapsed="false">
      <c r="B35" s="10" t="str">
        <f aca="false">IF(ISNA(MATCH(B32,entry!$H$3:$H$14,0))," ",VLOOKUP(B32,entry!$H$3:$I$14,2,0))</f>
        <v> </v>
      </c>
      <c r="C35" s="10"/>
      <c r="D35" s="10" t="str">
        <f aca="false">IF(ISNA(MATCH(D32,entry!$H$3:$H$14,0))," ",VLOOKUP(D32,entry!$H$3:$I$14,2,0))</f>
        <v> </v>
      </c>
      <c r="E35" s="10"/>
      <c r="F35" s="21"/>
      <c r="G35" s="21"/>
      <c r="H35" s="21"/>
      <c r="I35" s="21"/>
      <c r="J35" s="21"/>
      <c r="K35" s="21"/>
      <c r="L35" s="21"/>
      <c r="M35" s="21"/>
      <c r="N35" s="21"/>
      <c r="O35" s="21"/>
      <c r="P35" s="25"/>
      <c r="R35" s="3"/>
      <c r="T35" s="2" t="s">
        <v>17</v>
      </c>
    </row>
    <row r="36" customFormat="false" ht="14.4" hidden="false" customHeight="true" outlineLevel="0" collapsed="false">
      <c r="B36" s="10" t="str">
        <f aca="false">IF(ISNA(MATCH(DAY(B32),entry!$J$3:$J$14,0))," ",VLOOKUP(DAY(B32),entry!$J$3:$K$14,2,0))</f>
        <v> </v>
      </c>
      <c r="C36" s="10"/>
      <c r="D36" s="10" t="str">
        <f aca="false">IF(ISNA(MATCH(DAY(D32),entry!$J$3:$J$14,0))," ",VLOOKUP(DAY(D32),entry!$J$3:$K$14,2,0))</f>
        <v> </v>
      </c>
      <c r="E36" s="10"/>
      <c r="F36" s="21"/>
      <c r="G36" s="21"/>
      <c r="H36" s="21"/>
      <c r="I36" s="21"/>
      <c r="J36" s="21"/>
      <c r="K36" s="21"/>
      <c r="L36" s="21"/>
      <c r="M36" s="21"/>
      <c r="N36" s="21"/>
      <c r="O36" s="21"/>
      <c r="P36" s="25"/>
      <c r="R36" s="3"/>
    </row>
    <row r="37" customFormat="false" ht="14.4" hidden="false" customHeight="true" outlineLevel="0" collapsed="false">
      <c r="B37" s="10"/>
      <c r="C37" s="10"/>
      <c r="D37" s="10"/>
      <c r="E37" s="10"/>
      <c r="F37" s="21"/>
      <c r="G37" s="21"/>
      <c r="H37" s="21"/>
      <c r="I37" s="21"/>
      <c r="J37" s="21"/>
      <c r="K37" s="21"/>
      <c r="L37" s="21"/>
      <c r="M37" s="21"/>
      <c r="N37" s="21"/>
      <c r="O37" s="21"/>
      <c r="P37" s="25"/>
      <c r="R37" s="6"/>
    </row>
    <row r="38" customFormat="false" ht="36" hidden="false" customHeight="true" outlineLevel="0" collapsed="false">
      <c r="A38" s="1" t="n">
        <f aca="false">DATE(entry!$B$1,2,1)</f>
        <v>43497</v>
      </c>
      <c r="Q38" s="26"/>
      <c r="R38" s="1"/>
      <c r="T38" s="22" t="s">
        <v>18</v>
      </c>
    </row>
    <row r="40" customFormat="false" ht="14.4" hidden="false" customHeight="true" outlineLevel="0" collapsed="false">
      <c r="R40" s="22"/>
    </row>
    <row r="75" customFormat="false" ht="36" hidden="false" customHeight="true" outlineLevel="0" collapsed="false">
      <c r="A75" s="1" t="n">
        <f aca="false">DATE(entry!$B$1,3,1)</f>
        <v>43525</v>
      </c>
      <c r="Q75" s="26"/>
    </row>
    <row r="112" customFormat="false" ht="36" hidden="false" customHeight="true" outlineLevel="0" collapsed="false">
      <c r="A112" s="1" t="n">
        <f aca="false">DATE(entry!$B$1,4,1)</f>
        <v>43556</v>
      </c>
      <c r="Q112" s="26"/>
    </row>
    <row r="149" customFormat="false" ht="36" hidden="false" customHeight="true" outlineLevel="0" collapsed="false">
      <c r="A149" s="1" t="n">
        <f aca="false">DATE(entry!$B$1,5,1)</f>
        <v>43586</v>
      </c>
      <c r="Q149" s="26"/>
    </row>
    <row r="186" customFormat="false" ht="36" hidden="false" customHeight="true" outlineLevel="0" collapsed="false">
      <c r="A186" s="1" t="n">
        <f aca="false">DATE(entry!$B$1,6,1)</f>
        <v>43617</v>
      </c>
      <c r="Q186" s="26"/>
    </row>
    <row r="223" customFormat="false" ht="36" hidden="false" customHeight="true" outlineLevel="0" collapsed="false">
      <c r="A223" s="1" t="n">
        <f aca="false">DATE(entry!$B$1,7,1)</f>
        <v>43647</v>
      </c>
      <c r="Q223" s="26"/>
    </row>
    <row r="260" customFormat="false" ht="36" hidden="false" customHeight="true" outlineLevel="0" collapsed="false">
      <c r="A260" s="1" t="n">
        <f aca="false">DATE(entry!$B$1,8,1)</f>
        <v>43678</v>
      </c>
      <c r="Q260" s="26"/>
    </row>
    <row r="297" customFormat="false" ht="36" hidden="false" customHeight="true" outlineLevel="0" collapsed="false">
      <c r="A297" s="1" t="n">
        <f aca="false">DATE(entry!$B$1,9,1)</f>
        <v>43709</v>
      </c>
      <c r="Q297" s="26"/>
    </row>
    <row r="334" customFormat="false" ht="36" hidden="false" customHeight="true" outlineLevel="0" collapsed="false">
      <c r="A334" s="1" t="n">
        <f aca="false">DATE(entry!$B$1,10,1)</f>
        <v>43739</v>
      </c>
      <c r="Q334" s="26"/>
    </row>
    <row r="371" customFormat="false" ht="36" hidden="false" customHeight="true" outlineLevel="0" collapsed="false">
      <c r="A371" s="1" t="n">
        <f aca="false">DATE(entry!$B$1,11,1)</f>
        <v>43770</v>
      </c>
      <c r="Q371" s="26"/>
    </row>
    <row r="408" customFormat="false" ht="36" hidden="false" customHeight="true" outlineLevel="0" collapsed="false">
      <c r="A408" s="1" t="n">
        <f aca="false">DATE(entry!$B$1,12,1)</f>
        <v>43800</v>
      </c>
      <c r="Q408" s="26"/>
    </row>
  </sheetData>
  <sheetProtection sheet="true" objects="true" scenarios="true"/>
  <mergeCells count="213">
    <mergeCell ref="A1:A37"/>
    <mergeCell ref="B1:C1"/>
    <mergeCell ref="D1:E1"/>
    <mergeCell ref="F1:G1"/>
    <mergeCell ref="H1:I1"/>
    <mergeCell ref="J1:K1"/>
    <mergeCell ref="L1:M1"/>
    <mergeCell ref="N1:O1"/>
    <mergeCell ref="P1:P37"/>
    <mergeCell ref="B3:C3"/>
    <mergeCell ref="D3:E3"/>
    <mergeCell ref="F3:G3"/>
    <mergeCell ref="H3:I3"/>
    <mergeCell ref="J3:K3"/>
    <mergeCell ref="L3:M3"/>
    <mergeCell ref="N3:O3"/>
    <mergeCell ref="B4:C4"/>
    <mergeCell ref="D4:E4"/>
    <mergeCell ref="F4:G4"/>
    <mergeCell ref="H4:I4"/>
    <mergeCell ref="J4:K4"/>
    <mergeCell ref="L4:M4"/>
    <mergeCell ref="N4:O4"/>
    <mergeCell ref="B5:C5"/>
    <mergeCell ref="D5:E5"/>
    <mergeCell ref="F5:G5"/>
    <mergeCell ref="H5:I5"/>
    <mergeCell ref="J5:K5"/>
    <mergeCell ref="L5:M5"/>
    <mergeCell ref="N5:O5"/>
    <mergeCell ref="B6:C6"/>
    <mergeCell ref="D6:E6"/>
    <mergeCell ref="F6:G6"/>
    <mergeCell ref="H6:I6"/>
    <mergeCell ref="J6:K6"/>
    <mergeCell ref="L6:M6"/>
    <mergeCell ref="N6:O6"/>
    <mergeCell ref="B7:C7"/>
    <mergeCell ref="D7:E7"/>
    <mergeCell ref="F7:G7"/>
    <mergeCell ref="H7:I7"/>
    <mergeCell ref="J7:K7"/>
    <mergeCell ref="L7:M7"/>
    <mergeCell ref="N7:O7"/>
    <mergeCell ref="B9:C9"/>
    <mergeCell ref="D9:E9"/>
    <mergeCell ref="F9:G9"/>
    <mergeCell ref="H9:I9"/>
    <mergeCell ref="J9:K9"/>
    <mergeCell ref="L9:M9"/>
    <mergeCell ref="N9:O9"/>
    <mergeCell ref="B10:C10"/>
    <mergeCell ref="D10:E10"/>
    <mergeCell ref="F10:G10"/>
    <mergeCell ref="H10:I10"/>
    <mergeCell ref="J10:K10"/>
    <mergeCell ref="L10:M10"/>
    <mergeCell ref="N10:O10"/>
    <mergeCell ref="S10:X11"/>
    <mergeCell ref="B11:C11"/>
    <mergeCell ref="D11:E11"/>
    <mergeCell ref="F11:G11"/>
    <mergeCell ref="H11:I11"/>
    <mergeCell ref="J11:K11"/>
    <mergeCell ref="L11:M11"/>
    <mergeCell ref="N11:O11"/>
    <mergeCell ref="B12:C12"/>
    <mergeCell ref="D12:E12"/>
    <mergeCell ref="F12:G12"/>
    <mergeCell ref="H12:I12"/>
    <mergeCell ref="J12:K12"/>
    <mergeCell ref="L12:M12"/>
    <mergeCell ref="N12:O12"/>
    <mergeCell ref="S12:X13"/>
    <mergeCell ref="B13:C13"/>
    <mergeCell ref="D13:E13"/>
    <mergeCell ref="F13:G13"/>
    <mergeCell ref="H13:I13"/>
    <mergeCell ref="J13:K13"/>
    <mergeCell ref="L13:M13"/>
    <mergeCell ref="N13:O13"/>
    <mergeCell ref="B15:C15"/>
    <mergeCell ref="D15:E15"/>
    <mergeCell ref="F15:G15"/>
    <mergeCell ref="H15:I15"/>
    <mergeCell ref="J15:K15"/>
    <mergeCell ref="L15:M15"/>
    <mergeCell ref="N15:O15"/>
    <mergeCell ref="S15:X16"/>
    <mergeCell ref="B16:C16"/>
    <mergeCell ref="D16:E16"/>
    <mergeCell ref="F16:G16"/>
    <mergeCell ref="H16:I16"/>
    <mergeCell ref="J16:K16"/>
    <mergeCell ref="L16:M16"/>
    <mergeCell ref="N16:O16"/>
    <mergeCell ref="B17:C17"/>
    <mergeCell ref="D17:E17"/>
    <mergeCell ref="F17:G17"/>
    <mergeCell ref="H17:I17"/>
    <mergeCell ref="J17:K17"/>
    <mergeCell ref="L17:M17"/>
    <mergeCell ref="N17:O17"/>
    <mergeCell ref="B18:C18"/>
    <mergeCell ref="D18:E18"/>
    <mergeCell ref="F18:G18"/>
    <mergeCell ref="H18:I18"/>
    <mergeCell ref="J18:K18"/>
    <mergeCell ref="L18:M18"/>
    <mergeCell ref="N18:O18"/>
    <mergeCell ref="S18:X19"/>
    <mergeCell ref="B19:C19"/>
    <mergeCell ref="D19:E19"/>
    <mergeCell ref="F19:G19"/>
    <mergeCell ref="H19:I19"/>
    <mergeCell ref="J19:K19"/>
    <mergeCell ref="L19:M19"/>
    <mergeCell ref="N19:O19"/>
    <mergeCell ref="B21:C21"/>
    <mergeCell ref="D21:E21"/>
    <mergeCell ref="F21:G21"/>
    <mergeCell ref="H21:I21"/>
    <mergeCell ref="J21:K21"/>
    <mergeCell ref="L21:M21"/>
    <mergeCell ref="N21:O21"/>
    <mergeCell ref="B22:C22"/>
    <mergeCell ref="D22:E22"/>
    <mergeCell ref="F22:G22"/>
    <mergeCell ref="H22:I22"/>
    <mergeCell ref="J22:K22"/>
    <mergeCell ref="L22:M22"/>
    <mergeCell ref="N22:O22"/>
    <mergeCell ref="S22:X23"/>
    <mergeCell ref="B23:C23"/>
    <mergeCell ref="D23:E23"/>
    <mergeCell ref="F23:G23"/>
    <mergeCell ref="H23:I23"/>
    <mergeCell ref="J23:K23"/>
    <mergeCell ref="L23:M23"/>
    <mergeCell ref="N23:O23"/>
    <mergeCell ref="B24:C24"/>
    <mergeCell ref="D24:E24"/>
    <mergeCell ref="F24:G24"/>
    <mergeCell ref="H24:I24"/>
    <mergeCell ref="J24:K24"/>
    <mergeCell ref="L24:M24"/>
    <mergeCell ref="N24:O24"/>
    <mergeCell ref="B25:C25"/>
    <mergeCell ref="D25:E25"/>
    <mergeCell ref="F25:G25"/>
    <mergeCell ref="H25:I25"/>
    <mergeCell ref="J25:K25"/>
    <mergeCell ref="L25:M25"/>
    <mergeCell ref="N25:O25"/>
    <mergeCell ref="S26:X27"/>
    <mergeCell ref="B27:C27"/>
    <mergeCell ref="D27:E27"/>
    <mergeCell ref="F27:G27"/>
    <mergeCell ref="H27:I27"/>
    <mergeCell ref="J27:K27"/>
    <mergeCell ref="L27:M27"/>
    <mergeCell ref="N27:O27"/>
    <mergeCell ref="B28:C28"/>
    <mergeCell ref="D28:E28"/>
    <mergeCell ref="F28:G28"/>
    <mergeCell ref="H28:I28"/>
    <mergeCell ref="J28:K28"/>
    <mergeCell ref="L28:M28"/>
    <mergeCell ref="N28:O28"/>
    <mergeCell ref="B29:C29"/>
    <mergeCell ref="D29:E29"/>
    <mergeCell ref="F29:G29"/>
    <mergeCell ref="H29:I29"/>
    <mergeCell ref="J29:K29"/>
    <mergeCell ref="L29:M29"/>
    <mergeCell ref="N29:O29"/>
    <mergeCell ref="B30:C30"/>
    <mergeCell ref="D30:E30"/>
    <mergeCell ref="F30:G30"/>
    <mergeCell ref="H30:I30"/>
    <mergeCell ref="J30:K30"/>
    <mergeCell ref="L30:M30"/>
    <mergeCell ref="N30:O30"/>
    <mergeCell ref="S30:X31"/>
    <mergeCell ref="B31:C31"/>
    <mergeCell ref="D31:E31"/>
    <mergeCell ref="F31:G31"/>
    <mergeCell ref="H31:I31"/>
    <mergeCell ref="J31:K31"/>
    <mergeCell ref="L31:M31"/>
    <mergeCell ref="N31:O31"/>
    <mergeCell ref="F32:O37"/>
    <mergeCell ref="B33:C33"/>
    <mergeCell ref="D33:E33"/>
    <mergeCell ref="B34:C34"/>
    <mergeCell ref="D34:E34"/>
    <mergeCell ref="B35:C35"/>
    <mergeCell ref="D35:E35"/>
    <mergeCell ref="B36:C36"/>
    <mergeCell ref="D36:E36"/>
    <mergeCell ref="B37:C37"/>
    <mergeCell ref="D37:E37"/>
    <mergeCell ref="A38:A74"/>
    <mergeCell ref="A75:A111"/>
    <mergeCell ref="A112:A148"/>
    <mergeCell ref="A149:A185"/>
    <mergeCell ref="A186:A222"/>
    <mergeCell ref="A223:A259"/>
    <mergeCell ref="A260:A296"/>
    <mergeCell ref="A297:A333"/>
    <mergeCell ref="A334:A370"/>
    <mergeCell ref="A371:A407"/>
    <mergeCell ref="A408:A444"/>
  </mergeCells>
  <conditionalFormatting sqref="B2">
    <cfRule type="expression" priority="2" aboveAverage="0" equalAverage="0" bottom="0" percent="0" rank="0" text="" dxfId="0">
      <formula>MONTH(calendarB!P2)&lt;&gt;MONTH(B3)</formula>
    </cfRule>
    <cfRule type="expression" priority="3" aboveAverage="0" equalAverage="0" bottom="0" percent="0" rank="0" text="" dxfId="1">
      <formula>MONTH(calendarB!P2)=MONTH(B3)</formula>
    </cfRule>
  </conditionalFormatting>
  <conditionalFormatting sqref="B3">
    <cfRule type="expression" priority="4" aboveAverage="0" equalAverage="0" bottom="0" percent="0" rank="0" text="" dxfId="2">
      <formula>MONTH(calendarB!P2)&lt;&gt;MONTH(B3)</formula>
    </cfRule>
    <cfRule type="expression" priority="5" aboveAverage="0" equalAverage="0" bottom="0" percent="0" rank="0" text="" dxfId="3">
      <formula>MONTH(calendarB!P2)=MONTH(B3)</formula>
    </cfRule>
  </conditionalFormatting>
  <conditionalFormatting sqref="B4">
    <cfRule type="expression" priority="6" aboveAverage="0" equalAverage="0" bottom="0" percent="0" rank="0" text="" dxfId="2">
      <formula>MONTH(calendarB!P2)&lt;&gt;MONTH(B3)</formula>
    </cfRule>
    <cfRule type="expression" priority="7" aboveAverage="0" equalAverage="0" bottom="0" percent="0" rank="0" text="" dxfId="3">
      <formula>MONTH(calendarB!P2)=MONTH(B3)</formula>
    </cfRule>
  </conditionalFormatting>
  <conditionalFormatting sqref="B5">
    <cfRule type="expression" priority="8" aboveAverage="0" equalAverage="0" bottom="0" percent="0" rank="0" text="" dxfId="2">
      <formula>MONTH(calendarB!P2)&lt;&gt;MONTH(B3)</formula>
    </cfRule>
    <cfRule type="expression" priority="9" aboveAverage="0" equalAverage="0" bottom="0" percent="0" rank="0" text="" dxfId="3">
      <formula>MONTH(calendarB!P2)=MONTH(B3)</formula>
    </cfRule>
  </conditionalFormatting>
  <conditionalFormatting sqref="B6">
    <cfRule type="expression" priority="10" aboveAverage="0" equalAverage="0" bottom="0" percent="0" rank="0" text="" dxfId="2">
      <formula>MONTH(calendarB!P2)&lt;&gt;MONTH(B3)</formula>
    </cfRule>
    <cfRule type="expression" priority="11" aboveAverage="0" equalAverage="0" bottom="0" percent="0" rank="0" text="" dxfId="3">
      <formula>MONTH(calendarB!P2)=MONTH(B3)</formula>
    </cfRule>
  </conditionalFormatting>
  <conditionalFormatting sqref="B7">
    <cfRule type="expression" priority="12" aboveAverage="0" equalAverage="0" bottom="0" percent="0" rank="0" text="" dxfId="2">
      <formula>MONTH(calendarB!P2)&lt;&gt;MONTH(B3)</formula>
    </cfRule>
    <cfRule type="expression" priority="13" aboveAverage="0" equalAverage="0" bottom="0" percent="0" rank="0" text="" dxfId="3">
      <formula>MONTH(calendarB!P2)=MONTH(B3)</formula>
    </cfRule>
  </conditionalFormatting>
  <conditionalFormatting sqref="B26">
    <cfRule type="expression" priority="14" aboveAverage="0" equalAverage="0" bottom="0" percent="0" rank="0" text="" dxfId="0">
      <formula>MONTH(calendarB!P1)&lt;&gt;MONTH(B26)</formula>
    </cfRule>
    <cfRule type="expression" priority="15" aboveAverage="0" equalAverage="0" bottom="0" percent="0" rank="0" text="" dxfId="1">
      <formula>MONTH(calendarB!P1)=MONTH(B26)</formula>
    </cfRule>
  </conditionalFormatting>
  <conditionalFormatting sqref="B27">
    <cfRule type="expression" priority="16" aboveAverage="0" equalAverage="0" bottom="0" percent="0" rank="0" text="" dxfId="2">
      <formula>MONTH(calendarB!P1)&lt;&gt;MONTH(B26)</formula>
    </cfRule>
    <cfRule type="expression" priority="17" aboveAverage="0" equalAverage="0" bottom="0" percent="0" rank="0" text="" dxfId="3">
      <formula>MONTH(calendarB!P1)=MONTH(B26)</formula>
    </cfRule>
  </conditionalFormatting>
  <conditionalFormatting sqref="B28">
    <cfRule type="expression" priority="18" aboveAverage="0" equalAverage="0" bottom="0" percent="0" rank="0" text="" dxfId="2">
      <formula>MONTH(calendarB!P1)&lt;&gt;MONTH(B26)</formula>
    </cfRule>
    <cfRule type="expression" priority="19" aboveAverage="0" equalAverage="0" bottom="0" percent="0" rank="0" text="" dxfId="3">
      <formula>MONTH(calendarB!P1)=MONTH(B26)</formula>
    </cfRule>
  </conditionalFormatting>
  <conditionalFormatting sqref="B29">
    <cfRule type="expression" priority="20" aboveAverage="0" equalAverage="0" bottom="0" percent="0" rank="0" text="" dxfId="2">
      <formula>MONTH(calendarB!P1)&lt;&gt;MONTH(B26)</formula>
    </cfRule>
    <cfRule type="expression" priority="21" aboveAverage="0" equalAverage="0" bottom="0" percent="0" rank="0" text="" dxfId="3">
      <formula>MONTH(calendarB!P1)=MONTH(B26)</formula>
    </cfRule>
  </conditionalFormatting>
  <conditionalFormatting sqref="B30">
    <cfRule type="expression" priority="22" aboveAverage="0" equalAverage="0" bottom="0" percent="0" rank="0" text="" dxfId="2">
      <formula>MONTH(calendarB!P1)&lt;&gt;MONTH(B26)</formula>
    </cfRule>
    <cfRule type="expression" priority="23" aboveAverage="0" equalAverage="0" bottom="0" percent="0" rank="0" text="" dxfId="3">
      <formula>MONTH(calendarB!P1)=MONTH(B26)</formula>
    </cfRule>
  </conditionalFormatting>
  <conditionalFormatting sqref="B31">
    <cfRule type="expression" priority="24" aboveAverage="0" equalAverage="0" bottom="0" percent="0" rank="0" text="" dxfId="2">
      <formula>MONTH(calendarB!P1)&lt;&gt;MONTH(B26)</formula>
    </cfRule>
    <cfRule type="expression" priority="25" aboveAverage="0" equalAverage="0" bottom="0" percent="0" rank="0" text="" dxfId="3">
      <formula>MONTH(calendarB!P1)=MONTH(B26)</formula>
    </cfRule>
  </conditionalFormatting>
  <conditionalFormatting sqref="B32">
    <cfRule type="expression" priority="26" aboveAverage="0" equalAverage="0" bottom="0" percent="0" rank="0" text="" dxfId="0">
      <formula>MONTH(calendarB!P1)&lt;&gt;MONTH(B32)</formula>
    </cfRule>
    <cfRule type="expression" priority="27" aboveAverage="0" equalAverage="0" bottom="0" percent="0" rank="0" text="" dxfId="1">
      <formula>MONTH(calendarB!P1)=MONTH(B32)</formula>
    </cfRule>
  </conditionalFormatting>
  <conditionalFormatting sqref="B33">
    <cfRule type="expression" priority="28" aboveAverage="0" equalAverage="0" bottom="0" percent="0" rank="0" text="" dxfId="2">
      <formula>MONTH(calendarB!P1)&lt;&gt;MONTH(B32)</formula>
    </cfRule>
    <cfRule type="expression" priority="29" aboveAverage="0" equalAverage="0" bottom="0" percent="0" rank="0" text="" dxfId="3">
      <formula>MONTH(calendarB!P1)=MONTH(B32)</formula>
    </cfRule>
  </conditionalFormatting>
  <conditionalFormatting sqref="B34">
    <cfRule type="expression" priority="30" aboveAverage="0" equalAverage="0" bottom="0" percent="0" rank="0" text="" dxfId="2">
      <formula>MONTH(calendarB!P1)&lt;&gt;MONTH(B32)</formula>
    </cfRule>
    <cfRule type="expression" priority="31" aboveAverage="0" equalAverage="0" bottom="0" percent="0" rank="0" text="" dxfId="3">
      <formula>MONTH(#REF!#REF!#REF!#REF!#REF!#REF!#REF!#REF!#REF!#REF!#REF!#REF!#REF!#REF!#REF!#REF!#REF!#REF!#REF!#REF!#REF!#REF!#REF!#REF!#REF!#REF!#REF!#REF!#REF!#REF!#REF!#REF!#REF!#REF!)=MONTH(B32)</formula>
    </cfRule>
  </conditionalFormatting>
  <conditionalFormatting sqref="B35">
    <cfRule type="expression" priority="32" aboveAverage="0" equalAverage="0" bottom="0" percent="0" rank="0" text="" dxfId="2">
      <formula>MONTH(calendarB!P1)&lt;&gt;MONTH(B32)</formula>
    </cfRule>
    <cfRule type="expression" priority="33" aboveAverage="0" equalAverage="0" bottom="0" percent="0" rank="0" text="" dxfId="3">
      <formula>MONTH(calendarB!P1)=MONTH(B32)</formula>
    </cfRule>
  </conditionalFormatting>
  <conditionalFormatting sqref="B36">
    <cfRule type="expression" priority="34" aboveAverage="0" equalAverage="0" bottom="0" percent="0" rank="0" text="" dxfId="2">
      <formula>MONTH(calendarB!P1)&lt;&gt;MONTH(B32)</formula>
    </cfRule>
    <cfRule type="expression" priority="35" aboveAverage="0" equalAverage="0" bottom="0" percent="0" rank="0" text="" dxfId="3">
      <formula>MONTH(calendarB!P1)=MONTH(B32)</formula>
    </cfRule>
  </conditionalFormatting>
  <conditionalFormatting sqref="B37">
    <cfRule type="expression" priority="36" aboveAverage="0" equalAverage="0" bottom="0" percent="0" rank="0" text="" dxfId="6">
      <formula>MONTH(calendarB!P1)&lt;&gt;MONTH(B32)</formula>
    </cfRule>
    <cfRule type="expression" priority="37" aboveAverage="0" equalAverage="0" bottom="0" percent="0" rank="0" text="" dxfId="7">
      <formula>MONTH(calendarB!P1)=MONTH(B32)</formula>
    </cfRule>
  </conditionalFormatting>
  <conditionalFormatting sqref="C2">
    <cfRule type="expression" priority="38" aboveAverage="0" equalAverage="0" bottom="0" percent="0" rank="0" text="" dxfId="4">
      <formula>MONTH(calendarB!P2)&lt;&gt;MONTH(B3)</formula>
    </cfRule>
    <cfRule type="expression" priority="39" aboveAverage="0" equalAverage="0" bottom="0" percent="0" rank="0" text="" dxfId="5">
      <formula>MONTH(calendarB!P2)=MONTH(B3)</formula>
    </cfRule>
  </conditionalFormatting>
  <conditionalFormatting sqref="C3 C27 E27 G27 I27 K27 M27 O27 C33 E33">
    <cfRule type="expression" priority="40" aboveAverage="0" equalAverage="0" bottom="0" percent="0" rank="0" text="" dxfId="4">
      <formula>MONTH(#REF!)&lt;&gt;MONTH($A$3)</formula>
    </cfRule>
    <cfRule type="expression" priority="41" aboveAverage="0" equalAverage="0" bottom="0" percent="0" rank="0" text="" dxfId="5">
      <formula>MONTH(#REF!)=MONTH($A$3)</formula>
    </cfRule>
  </conditionalFormatting>
  <conditionalFormatting sqref="C26">
    <cfRule type="expression" priority="42" aboveAverage="0" equalAverage="0" bottom="0" percent="0" rank="0" text="" dxfId="4">
      <formula>MONTH(calendarB!P1)&lt;&gt;MONTH(B26)</formula>
    </cfRule>
    <cfRule type="expression" priority="43" aboveAverage="0" equalAverage="0" bottom="0" percent="0" rank="0" text="" dxfId="5">
      <formula>MONTH(calendarB!P1)=MONTH(B26)</formula>
    </cfRule>
  </conditionalFormatting>
  <conditionalFormatting sqref="C32">
    <cfRule type="expression" priority="44" aboveAverage="0" equalAverage="0" bottom="0" percent="0" rank="0" text="" dxfId="4">
      <formula>MONTH(calendarB!P1)&lt;&gt;MONTH(B32)</formula>
    </cfRule>
    <cfRule type="expression" priority="45" aboveAverage="0" equalAverage="0" bottom="0" percent="0" rank="0" text="" dxfId="5">
      <formula>MONTH(calendarB!P1)=MONTH(B32)</formula>
    </cfRule>
  </conditionalFormatting>
  <conditionalFormatting sqref="D2">
    <cfRule type="expression" priority="46" aboveAverage="0" equalAverage="0" bottom="0" percent="0" rank="0" text="" dxfId="0">
      <formula>MONTH(calendarB!P2)&lt;&gt;MONTH(D3)</formula>
    </cfRule>
    <cfRule type="expression" priority="47" aboveAverage="0" equalAverage="0" bottom="0" percent="0" rank="0" text="" dxfId="1">
      <formula>MONTH(calendarB!P2)=MONTH(D3)</formula>
    </cfRule>
  </conditionalFormatting>
  <conditionalFormatting sqref="D3:E3">
    <cfRule type="expression" priority="48" aboveAverage="0" equalAverage="0" bottom="0" percent="0" rank="0" text="" dxfId="2">
      <formula>MONTH(calendarB!P2)&lt;&gt;MONTH(D3)</formula>
    </cfRule>
    <cfRule type="expression" priority="49" aboveAverage="0" equalAverage="0" bottom="0" percent="0" rank="0" text="" dxfId="3">
      <formula>MONTH(calendarB!P2)=MONTH(D3)</formula>
    </cfRule>
  </conditionalFormatting>
  <conditionalFormatting sqref="D4">
    <cfRule type="expression" priority="50" aboveAverage="0" equalAverage="0" bottom="0" percent="0" rank="0" text="" dxfId="2">
      <formula>MONTH(calendarB!P2)&lt;&gt;MONTH(D3)</formula>
    </cfRule>
    <cfRule type="expression" priority="51" aboveAverage="0" equalAverage="0" bottom="0" percent="0" rank="0" text="" dxfId="3">
      <formula>MONTH(calendarB!P2)=MONTH(D3)</formula>
    </cfRule>
  </conditionalFormatting>
  <conditionalFormatting sqref="D5">
    <cfRule type="expression" priority="52" aboveAverage="0" equalAverage="0" bottom="0" percent="0" rank="0" text="" dxfId="2">
      <formula>MONTH(calendarB!P2)&lt;&gt;MONTH(D3)</formula>
    </cfRule>
    <cfRule type="expression" priority="53" aboveAverage="0" equalAverage="0" bottom="0" percent="0" rank="0" text="" dxfId="3">
      <formula>MONTH(calendarB!P2)=MONTH(D3)</formula>
    </cfRule>
  </conditionalFormatting>
  <conditionalFormatting sqref="D6">
    <cfRule type="expression" priority="54" aboveAverage="0" equalAverage="0" bottom="0" percent="0" rank="0" text="" dxfId="2">
      <formula>MONTH(calendarB!P2)&lt;&gt;MONTH(D3)</formula>
    </cfRule>
    <cfRule type="expression" priority="55" aboveAverage="0" equalAverage="0" bottom="0" percent="0" rank="0" text="" dxfId="3">
      <formula>MONTH(calendarB!P2)=MONTH(D3)</formula>
    </cfRule>
  </conditionalFormatting>
  <conditionalFormatting sqref="D7">
    <cfRule type="expression" priority="56" aboveAverage="0" equalAverage="0" bottom="0" percent="0" rank="0" text="" dxfId="2">
      <formula>MONTH(calendarB!P2)&lt;&gt;MONTH(D3)</formula>
    </cfRule>
    <cfRule type="expression" priority="57" aboveAverage="0" equalAverage="0" bottom="0" percent="0" rank="0" text="" dxfId="3">
      <formula>MONTH(calendarB!P2)=MONTH(D3)</formula>
    </cfRule>
  </conditionalFormatting>
  <conditionalFormatting sqref="D26">
    <cfRule type="expression" priority="58" aboveAverage="0" equalAverage="0" bottom="0" percent="0" rank="0" text="" dxfId="0">
      <formula>MONTH(calendarB!P1)&lt;&gt;MONTH(D26)</formula>
    </cfRule>
    <cfRule type="expression" priority="59" aboveAverage="0" equalAverage="0" bottom="0" percent="0" rank="0" text="" dxfId="1">
      <formula>MONTH(calendarB!P1)=MONTH(D26)</formula>
    </cfRule>
  </conditionalFormatting>
  <conditionalFormatting sqref="D27">
    <cfRule type="expression" priority="60" aboveAverage="0" equalAverage="0" bottom="0" percent="0" rank="0" text="" dxfId="2">
      <formula>MONTH(calendarB!P1)&lt;&gt;MONTH(D26)</formula>
    </cfRule>
    <cfRule type="expression" priority="61" aboveAverage="0" equalAverage="0" bottom="0" percent="0" rank="0" text="" dxfId="3">
      <formula>MONTH(calendarB!P1)=MONTH(D26)</formula>
    </cfRule>
  </conditionalFormatting>
  <conditionalFormatting sqref="D28">
    <cfRule type="expression" priority="62" aboveAverage="0" equalAverage="0" bottom="0" percent="0" rank="0" text="" dxfId="2">
      <formula>MONTH(calendarB!P1)&lt;&gt;MONTH(D26)</formula>
    </cfRule>
    <cfRule type="expression" priority="63" aboveAverage="0" equalAverage="0" bottom="0" percent="0" rank="0" text="" dxfId="3">
      <formula>MONTH(calendarB!P1)=MONTH(D26)</formula>
    </cfRule>
  </conditionalFormatting>
  <conditionalFormatting sqref="D29">
    <cfRule type="expression" priority="64" aboveAverage="0" equalAverage="0" bottom="0" percent="0" rank="0" text="" dxfId="2">
      <formula>MONTH(calendarB!P1)&lt;&gt;MONTH(D26)</formula>
    </cfRule>
    <cfRule type="expression" priority="65" aboveAverage="0" equalAverage="0" bottom="0" percent="0" rank="0" text="" dxfId="3">
      <formula>MONTH(calendarB!P1)=MONTH(D26)</formula>
    </cfRule>
  </conditionalFormatting>
  <conditionalFormatting sqref="D30">
    <cfRule type="expression" priority="66" aboveAverage="0" equalAverage="0" bottom="0" percent="0" rank="0" text="" dxfId="2">
      <formula>MONTH(calendarB!P1)&lt;&gt;MONTH(D26)</formula>
    </cfRule>
    <cfRule type="expression" priority="67" aboveAverage="0" equalAverage="0" bottom="0" percent="0" rank="0" text="" dxfId="3">
      <formula>MONTH(calendarB!P1)=MONTH(D26)</formula>
    </cfRule>
  </conditionalFormatting>
  <conditionalFormatting sqref="D31">
    <cfRule type="expression" priority="68" aboveAverage="0" equalAverage="0" bottom="0" percent="0" rank="0" text="" dxfId="2">
      <formula>MONTH(calendarB!P1)&lt;&gt;MONTH(D26)</formula>
    </cfRule>
    <cfRule type="expression" priority="69" aboveAverage="0" equalAverage="0" bottom="0" percent="0" rank="0" text="" dxfId="3">
      <formula>MONTH(calendarB!P1)=MONTH(D26)</formula>
    </cfRule>
  </conditionalFormatting>
  <conditionalFormatting sqref="D32">
    <cfRule type="expression" priority="70" aboveAverage="0" equalAverage="0" bottom="0" percent="0" rank="0" text="" dxfId="0">
      <formula>MONTH(calendarB!P1)&lt;&gt;MONTH(D32)</formula>
    </cfRule>
    <cfRule type="expression" priority="71" aboveAverage="0" equalAverage="0" bottom="0" percent="0" rank="0" text="" dxfId="1">
      <formula>MONTH(calendarB!P1)=MONTH(D32)</formula>
    </cfRule>
  </conditionalFormatting>
  <conditionalFormatting sqref="D33">
    <cfRule type="expression" priority="72" aboveAverage="0" equalAverage="0" bottom="0" percent="0" rank="0" text="" dxfId="2">
      <formula>MONTH(calendarB!P1)&lt;&gt;MONTH(D32)</formula>
    </cfRule>
    <cfRule type="expression" priority="73" aboveAverage="0" equalAverage="0" bottom="0" percent="0" rank="0" text="" dxfId="3">
      <formula>MONTH(calendarB!P1)=MONTH(D32)</formula>
    </cfRule>
  </conditionalFormatting>
  <conditionalFormatting sqref="D34">
    <cfRule type="expression" priority="74" aboveAverage="0" equalAverage="0" bottom="0" percent="0" rank="0" text="" dxfId="2">
      <formula>MONTH(calendarB!P1)&lt;&gt;MONTH(D32)</formula>
    </cfRule>
    <cfRule type="expression" priority="75" aboveAverage="0" equalAverage="0" bottom="0" percent="0" rank="0" text="" dxfId="3">
      <formula>MONTH(calendarB!P1)=MONTH(D32)</formula>
    </cfRule>
  </conditionalFormatting>
  <conditionalFormatting sqref="D35">
    <cfRule type="expression" priority="76" aboveAverage="0" equalAverage="0" bottom="0" percent="0" rank="0" text="" dxfId="2">
      <formula>MONTH(calendarB!P1)&lt;&gt;MONTH(D32)</formula>
    </cfRule>
    <cfRule type="expression" priority="77" aboveAverage="0" equalAverage="0" bottom="0" percent="0" rank="0" text="" dxfId="3">
      <formula>MONTH(calendarB!P1)=MONTH(D32)</formula>
    </cfRule>
  </conditionalFormatting>
  <conditionalFormatting sqref="D36">
    <cfRule type="expression" priority="78" aboveAverage="0" equalAverage="0" bottom="0" percent="0" rank="0" text="" dxfId="2">
      <formula>MONTH(calendarB!P1)&lt;&gt;MONTH(D32)</formula>
    </cfRule>
    <cfRule type="expression" priority="79" aboveAverage="0" equalAverage="0" bottom="0" percent="0" rank="0" text="" dxfId="3">
      <formula>MONTH(calendarB!P1)=MONTH(D32)</formula>
    </cfRule>
  </conditionalFormatting>
  <conditionalFormatting sqref="D37">
    <cfRule type="expression" priority="80" aboveAverage="0" equalAverage="0" bottom="0" percent="0" rank="0" text="" dxfId="6">
      <formula>MONTH(calendarB!P1)&lt;&gt;MONTH(D32)</formula>
    </cfRule>
    <cfRule type="expression" priority="81" aboveAverage="0" equalAverage="0" bottom="0" percent="0" rank="0" text="" dxfId="7">
      <formula>MONTH(calendarB!P1)=MONTH(D32)</formula>
    </cfRule>
  </conditionalFormatting>
  <conditionalFormatting sqref="E2">
    <cfRule type="expression" priority="82" aboveAverage="0" equalAverage="0" bottom="0" percent="0" rank="0" text="" dxfId="4">
      <formula>MONTH(calendarB!P2)&lt;&gt;MONTH(D3)</formula>
    </cfRule>
    <cfRule type="expression" priority="83" aboveAverage="0" equalAverage="0" bottom="0" percent="0" rank="0" text="" dxfId="5">
      <formula>MONTH(calendarB!P2)=MONTH(D3)</formula>
    </cfRule>
  </conditionalFormatting>
  <conditionalFormatting sqref="E26">
    <cfRule type="expression" priority="84" aboveAverage="0" equalAverage="0" bottom="0" percent="0" rank="0" text="" dxfId="4">
      <formula>MONTH(calendarB!P1)&lt;&gt;MONTH(D26)</formula>
    </cfRule>
    <cfRule type="expression" priority="85" aboveAverage="0" equalAverage="0" bottom="0" percent="0" rank="0" text="" dxfId="5">
      <formula>MONTH(calendarB!P1)=MONTH(D26)</formula>
    </cfRule>
  </conditionalFormatting>
  <conditionalFormatting sqref="E32">
    <cfRule type="expression" priority="86" aboveAverage="0" equalAverage="0" bottom="0" percent="0" rank="0" text="" dxfId="4">
      <formula>MONTH(calendarB!P1)&lt;&gt;MONTH(D32)</formula>
    </cfRule>
    <cfRule type="expression" priority="87" aboveAverage="0" equalAverage="0" bottom="0" percent="0" rank="0" text="" dxfId="5">
      <formula>MONTH(calendarB!P1)=MONTH(D32)</formula>
    </cfRule>
  </conditionalFormatting>
  <conditionalFormatting sqref="F2">
    <cfRule type="expression" priority="88" aboveAverage="0" equalAverage="0" bottom="0" percent="0" rank="0" text="" dxfId="0">
      <formula>MONTH(calendarB!P2)&lt;&gt;MONTH(F3)</formula>
    </cfRule>
    <cfRule type="expression" priority="89" aboveAverage="0" equalAverage="0" bottom="0" percent="0" rank="0" text="" dxfId="1">
      <formula>MONTH(calendarB!P2)=MONTH(F3)</formula>
    </cfRule>
  </conditionalFormatting>
  <conditionalFormatting sqref="F3">
    <cfRule type="expression" priority="90" aboveAverage="0" equalAverage="0" bottom="0" percent="0" rank="0" text="" dxfId="2">
      <formula>MONTH(calendarB!P2)&lt;&gt;MONTH(F3)</formula>
    </cfRule>
    <cfRule type="expression" priority="91" aboveAverage="0" equalAverage="0" bottom="0" percent="0" rank="0" text="" dxfId="3">
      <formula>MONTH(calendarB!P2)=MONTH(F3)</formula>
    </cfRule>
  </conditionalFormatting>
  <conditionalFormatting sqref="F4">
    <cfRule type="expression" priority="92" aboveAverage="0" equalAverage="0" bottom="0" percent="0" rank="0" text="" dxfId="2">
      <formula>MONTH(calendarB!P2)&lt;&gt;MONTH(F3)</formula>
    </cfRule>
    <cfRule type="expression" priority="93" aboveAverage="0" equalAverage="0" bottom="0" percent="0" rank="0" text="" dxfId="3">
      <formula>MONTH(calendarB!P2)=MONTH(F3)</formula>
    </cfRule>
  </conditionalFormatting>
  <conditionalFormatting sqref="F5">
    <cfRule type="expression" priority="94" aboveAverage="0" equalAverage="0" bottom="0" percent="0" rank="0" text="" dxfId="2">
      <formula>MONTH(calendarB!P2)&lt;&gt;MONTH(F3)</formula>
    </cfRule>
    <cfRule type="expression" priority="95" aboveAverage="0" equalAverage="0" bottom="0" percent="0" rank="0" text="" dxfId="3">
      <formula>MONTH(calendarB!P2)=MONTH(F3)</formula>
    </cfRule>
  </conditionalFormatting>
  <conditionalFormatting sqref="F6">
    <cfRule type="expression" priority="96" aboveAverage="0" equalAverage="0" bottom="0" percent="0" rank="0" text="" dxfId="2">
      <formula>MONTH(calendarB!P2)&lt;&gt;MONTH(F3)</formula>
    </cfRule>
    <cfRule type="expression" priority="97" aboveAverage="0" equalAverage="0" bottom="0" percent="0" rank="0" text="" dxfId="3">
      <formula>MONTH(calendarB!P2)=MONTH(F3)</formula>
    </cfRule>
  </conditionalFormatting>
  <conditionalFormatting sqref="F7">
    <cfRule type="expression" priority="98" aboveAverage="0" equalAverage="0" bottom="0" percent="0" rank="0" text="" dxfId="2">
      <formula>MONTH(calendarB!P2)&lt;&gt;MONTH(F3)</formula>
    </cfRule>
    <cfRule type="expression" priority="99" aboveAverage="0" equalAverage="0" bottom="0" percent="0" rank="0" text="" dxfId="3">
      <formula>MONTH(calendarB!P2)=MONTH(F3)</formula>
    </cfRule>
  </conditionalFormatting>
  <conditionalFormatting sqref="F26">
    <cfRule type="expression" priority="100" aboveAverage="0" equalAverage="0" bottom="0" percent="0" rank="0" text="" dxfId="0">
      <formula>MONTH(calendarB!P1)&lt;&gt;MONTH(F26)</formula>
    </cfRule>
    <cfRule type="expression" priority="101" aboveAverage="0" equalAverage="0" bottom="0" percent="0" rank="0" text="" dxfId="1">
      <formula>MONTH(calendarB!P1)=MONTH(F26)</formula>
    </cfRule>
  </conditionalFormatting>
  <conditionalFormatting sqref="F27">
    <cfRule type="expression" priority="102" aboveAverage="0" equalAverage="0" bottom="0" percent="0" rank="0" text="" dxfId="2">
      <formula>MONTH(calendarB!P1)&lt;&gt;MONTH(F26)</formula>
    </cfRule>
    <cfRule type="expression" priority="103" aboveAverage="0" equalAverage="0" bottom="0" percent="0" rank="0" text="" dxfId="3">
      <formula>MONTH(calendarB!P1)=MONTH(F26)</formula>
    </cfRule>
  </conditionalFormatting>
  <conditionalFormatting sqref="F28">
    <cfRule type="expression" priority="104" aboveAverage="0" equalAverage="0" bottom="0" percent="0" rank="0" text="" dxfId="2">
      <formula>MONTH(calendarB!P1)&lt;&gt;MONTH(F26)</formula>
    </cfRule>
    <cfRule type="expression" priority="105" aboveAverage="0" equalAverage="0" bottom="0" percent="0" rank="0" text="" dxfId="3">
      <formula>MONTH(calendarB!P1)=MONTH(F26)</formula>
    </cfRule>
  </conditionalFormatting>
  <conditionalFormatting sqref="F29">
    <cfRule type="expression" priority="106" aboveAverage="0" equalAverage="0" bottom="0" percent="0" rank="0" text="" dxfId="2">
      <formula>MONTH(calendarB!P1)&lt;&gt;MONTH(F26)</formula>
    </cfRule>
    <cfRule type="expression" priority="107" aboveAverage="0" equalAverage="0" bottom="0" percent="0" rank="0" text="" dxfId="3">
      <formula>MONTH(calendarB!P1)=MONTH(F26)</formula>
    </cfRule>
  </conditionalFormatting>
  <conditionalFormatting sqref="F30">
    <cfRule type="expression" priority="108" aboveAverage="0" equalAverage="0" bottom="0" percent="0" rank="0" text="" dxfId="2">
      <formula>MONTH(calendarB!P1)&lt;&gt;MONTH(F26)</formula>
    </cfRule>
    <cfRule type="expression" priority="109" aboveAverage="0" equalAverage="0" bottom="0" percent="0" rank="0" text="" dxfId="3">
      <formula>MONTH(calendarB!P1)=MONTH(F26)</formula>
    </cfRule>
  </conditionalFormatting>
  <conditionalFormatting sqref="F31">
    <cfRule type="expression" priority="110" aboveAverage="0" equalAverage="0" bottom="0" percent="0" rank="0" text="" dxfId="6">
      <formula>MONTH(calendarB!P1)&lt;&gt;MONTH(F26)</formula>
    </cfRule>
    <cfRule type="expression" priority="111" aboveAverage="0" equalAverage="0" bottom="0" percent="0" rank="0" text="" dxfId="7">
      <formula>MONTH(calendarB!P1)=MONTH(F26)</formula>
    </cfRule>
  </conditionalFormatting>
  <conditionalFormatting sqref="G2">
    <cfRule type="expression" priority="112" aboveAverage="0" equalAverage="0" bottom="0" percent="0" rank="0" text="" dxfId="4">
      <formula>MONTH(calendarB!P2)&lt;&gt;MONTH(F3)</formula>
    </cfRule>
    <cfRule type="expression" priority="113" aboveAverage="0" equalAverage="0" bottom="0" percent="0" rank="0" text="" dxfId="5">
      <formula>MONTH(calendarB!P2)=MONTH(F3)</formula>
    </cfRule>
  </conditionalFormatting>
  <conditionalFormatting sqref="G26">
    <cfRule type="expression" priority="114" aboveAverage="0" equalAverage="0" bottom="0" percent="0" rank="0" text="" dxfId="4">
      <formula>MONTH(calendarB!P1)&lt;&gt;MONTH(F26)</formula>
    </cfRule>
    <cfRule type="expression" priority="115" aboveAverage="0" equalAverage="0" bottom="0" percent="0" rank="0" text="" dxfId="5">
      <formula>MONTH(calendarB!P1)=MONTH(F26)</formula>
    </cfRule>
  </conditionalFormatting>
  <conditionalFormatting sqref="H2">
    <cfRule type="expression" priority="116" aboveAverage="0" equalAverage="0" bottom="0" percent="0" rank="0" text="" dxfId="0">
      <formula>MONTH(calendarB!P2)&lt;&gt;MONTH(H3)</formula>
    </cfRule>
    <cfRule type="expression" priority="117" aboveAverage="0" equalAverage="0" bottom="0" percent="0" rank="0" text="" dxfId="1">
      <formula>MONTH(calendarB!P2)=MONTH(H3)</formula>
    </cfRule>
  </conditionalFormatting>
  <conditionalFormatting sqref="H3">
    <cfRule type="expression" priority="118" aboveAverage="0" equalAverage="0" bottom="0" percent="0" rank="0" text="" dxfId="2">
      <formula>MONTH(calendarB!P2)&lt;&gt;MONTH(H3)</formula>
    </cfRule>
    <cfRule type="expression" priority="119" aboveAverage="0" equalAverage="0" bottom="0" percent="0" rank="0" text="" dxfId="3">
      <formula>MONTH(calendarB!P2)=MONTH(H3)</formula>
    </cfRule>
  </conditionalFormatting>
  <conditionalFormatting sqref="H4">
    <cfRule type="expression" priority="120" aboveAverage="0" equalAverage="0" bottom="0" percent="0" rank="0" text="" dxfId="2">
      <formula>MONTH(calendarB!P2)&lt;&gt;MONTH(H3)</formula>
    </cfRule>
    <cfRule type="expression" priority="121" aboveAverage="0" equalAverage="0" bottom="0" percent="0" rank="0" text="" dxfId="3">
      <formula>MONTH(calendarB!P2)=MONTH(H3)</formula>
    </cfRule>
  </conditionalFormatting>
  <conditionalFormatting sqref="H5">
    <cfRule type="expression" priority="122" aboveAverage="0" equalAverage="0" bottom="0" percent="0" rank="0" text="" dxfId="2">
      <formula>MONTH(calendarB!P2)&lt;&gt;MONTH(H3)</formula>
    </cfRule>
    <cfRule type="expression" priority="123" aboveAverage="0" equalAverage="0" bottom="0" percent="0" rank="0" text="" dxfId="3">
      <formula>MONTH(calendarB!P2)=MONTH(H3)</formula>
    </cfRule>
  </conditionalFormatting>
  <conditionalFormatting sqref="H6">
    <cfRule type="expression" priority="124" aboveAverage="0" equalAverage="0" bottom="0" percent="0" rank="0" text="" dxfId="2">
      <formula>MONTH(calendarB!P2)&lt;&gt;MONTH(H3)</formula>
    </cfRule>
    <cfRule type="expression" priority="125" aboveAverage="0" equalAverage="0" bottom="0" percent="0" rank="0" text="" dxfId="3">
      <formula>MONTH(calendarB!P2)=MONTH(H3)</formula>
    </cfRule>
  </conditionalFormatting>
  <conditionalFormatting sqref="H7">
    <cfRule type="expression" priority="126" aboveAverage="0" equalAverage="0" bottom="0" percent="0" rank="0" text="" dxfId="2">
      <formula>MONTH(calendarB!P2)&lt;&gt;MONTH(H3)</formula>
    </cfRule>
    <cfRule type="expression" priority="127" aboveAverage="0" equalAverage="0" bottom="0" percent="0" rank="0" text="" dxfId="3">
      <formula>MONTH(calendarB!P2)=MONTH(H3)</formula>
    </cfRule>
  </conditionalFormatting>
  <conditionalFormatting sqref="H26">
    <cfRule type="expression" priority="128" aboveAverage="0" equalAverage="0" bottom="0" percent="0" rank="0" text="" dxfId="0">
      <formula>MONTH(calendarB!P1)&lt;&gt;MONTH(H26)</formula>
    </cfRule>
    <cfRule type="expression" priority="129" aboveAverage="0" equalAverage="0" bottom="0" percent="0" rank="0" text="" dxfId="1">
      <formula>MONTH(calendarB!P1)=MONTH(H26)</formula>
    </cfRule>
  </conditionalFormatting>
  <conditionalFormatting sqref="H27">
    <cfRule type="expression" priority="130" aboveAverage="0" equalAverage="0" bottom="0" percent="0" rank="0" text="" dxfId="2">
      <formula>MONTH(calendarB!P1)&lt;&gt;MONTH(H26)</formula>
    </cfRule>
    <cfRule type="expression" priority="131" aboveAverage="0" equalAverage="0" bottom="0" percent="0" rank="0" text="" dxfId="3">
      <formula>MONTH(calendarB!P1)=MONTH(H26)</formula>
    </cfRule>
  </conditionalFormatting>
  <conditionalFormatting sqref="H28">
    <cfRule type="expression" priority="132" aboveAverage="0" equalAverage="0" bottom="0" percent="0" rank="0" text="" dxfId="2">
      <formula>MONTH(calendarB!P1)&lt;&gt;MONTH(H26)</formula>
    </cfRule>
    <cfRule type="expression" priority="133" aboveAverage="0" equalAverage="0" bottom="0" percent="0" rank="0" text="" dxfId="3">
      <formula>MONTH(calendarB!P1)=MONTH(H26)</formula>
    </cfRule>
  </conditionalFormatting>
  <conditionalFormatting sqref="H29">
    <cfRule type="expression" priority="134" aboveAverage="0" equalAverage="0" bottom="0" percent="0" rank="0" text="" dxfId="2">
      <formula>MONTH(calendarB!P1)&lt;&gt;MONTH(H26)</formula>
    </cfRule>
    <cfRule type="expression" priority="135" aboveAverage="0" equalAverage="0" bottom="0" percent="0" rank="0" text="" dxfId="3">
      <formula>MONTH(calendarB!P1)=MONTH(H26)</formula>
    </cfRule>
  </conditionalFormatting>
  <conditionalFormatting sqref="H30">
    <cfRule type="expression" priority="136" aboveAverage="0" equalAverage="0" bottom="0" percent="0" rank="0" text="" dxfId="2">
      <formula>MONTH(calendarB!P1)&lt;&gt;MONTH(H26)</formula>
    </cfRule>
    <cfRule type="expression" priority="137" aboveAverage="0" equalAverage="0" bottom="0" percent="0" rank="0" text="" dxfId="3">
      <formula>MONTH(calendarB!P1)=MONTH(H26)</formula>
    </cfRule>
  </conditionalFormatting>
  <conditionalFormatting sqref="H31">
    <cfRule type="expression" priority="138" aboveAverage="0" equalAverage="0" bottom="0" percent="0" rank="0" text="" dxfId="6">
      <formula>MONTH(calendarB!P1)&lt;&gt;MONTH(H26)</formula>
    </cfRule>
    <cfRule type="expression" priority="139" aboveAverage="0" equalAverage="0" bottom="0" percent="0" rank="0" text="" dxfId="7">
      <formula>MONTH(calendarB!P1)=MONTH(H26)</formula>
    </cfRule>
  </conditionalFormatting>
  <conditionalFormatting sqref="I2">
    <cfRule type="expression" priority="140" aboveAverage="0" equalAverage="0" bottom="0" percent="0" rank="0" text="" dxfId="4">
      <formula>MONTH(calendarB!P2)&lt;&gt;MONTH(H3)</formula>
    </cfRule>
    <cfRule type="expression" priority="141" aboveAverage="0" equalAverage="0" bottom="0" percent="0" rank="0" text="" dxfId="5">
      <formula>MONTH(calendarB!P2)=MONTH(H3)</formula>
    </cfRule>
  </conditionalFormatting>
  <conditionalFormatting sqref="I26">
    <cfRule type="expression" priority="142" aboveAverage="0" equalAverage="0" bottom="0" percent="0" rank="0" text="" dxfId="4">
      <formula>MONTH(calendarB!P1)&lt;&gt;MONTH(H26)</formula>
    </cfRule>
    <cfRule type="expression" priority="143" aboveAverage="0" equalAverage="0" bottom="0" percent="0" rank="0" text="" dxfId="5">
      <formula>MONTH(calendarB!P1)=MONTH(H26)</formula>
    </cfRule>
  </conditionalFormatting>
  <conditionalFormatting sqref="J2">
    <cfRule type="expression" priority="144" aboveAverage="0" equalAverage="0" bottom="0" percent="0" rank="0" text="" dxfId="0">
      <formula>MONTH(calendarB!P2)&lt;&gt;MONTH(J3)</formula>
    </cfRule>
    <cfRule type="expression" priority="145" aboveAverage="0" equalAverage="0" bottom="0" percent="0" rank="0" text="" dxfId="1">
      <formula>MONTH(calendarB!P2)=MONTH(J3)</formula>
    </cfRule>
  </conditionalFormatting>
  <conditionalFormatting sqref="J3">
    <cfRule type="expression" priority="146" aboveAverage="0" equalAverage="0" bottom="0" percent="0" rank="0" text="" dxfId="2">
      <formula>MONTH(calendarB!P2)&lt;&gt;MONTH(J3)</formula>
    </cfRule>
    <cfRule type="expression" priority="147" aboveAverage="0" equalAverage="0" bottom="0" percent="0" rank="0" text="" dxfId="3">
      <formula>MONTH(calendarB!P2)=MONTH(J3)</formula>
    </cfRule>
  </conditionalFormatting>
  <conditionalFormatting sqref="J4">
    <cfRule type="expression" priority="148" aboveAverage="0" equalAverage="0" bottom="0" percent="0" rank="0" text="" dxfId="2">
      <formula>MONTH(calendarB!P1)&lt;&gt;MONTH(J2)</formula>
    </cfRule>
    <cfRule type="expression" priority="149" aboveAverage="0" equalAverage="0" bottom="0" percent="0" rank="0" text="" dxfId="3">
      <formula>MONTH(calendarB!P1)=MONTH(J2)</formula>
    </cfRule>
  </conditionalFormatting>
  <conditionalFormatting sqref="J5">
    <cfRule type="expression" priority="150" aboveAverage="0" equalAverage="0" bottom="0" percent="0" rank="0" text="" dxfId="2">
      <formula>MONTH(calendarB!P2)&lt;&gt;MONTH(J3)</formula>
    </cfRule>
    <cfRule type="expression" priority="151" aboveAverage="0" equalAverage="0" bottom="0" percent="0" rank="0" text="" dxfId="3">
      <formula>MONTH(calendarB!P2)=MONTH(J3)</formula>
    </cfRule>
  </conditionalFormatting>
  <conditionalFormatting sqref="J6">
    <cfRule type="expression" priority="152" aboveAverage="0" equalAverage="0" bottom="0" percent="0" rank="0" text="" dxfId="2">
      <formula>MONTH(calendarB!P2)&lt;&gt;MONTH(J3)</formula>
    </cfRule>
    <cfRule type="expression" priority="153" aboveAverage="0" equalAverage="0" bottom="0" percent="0" rank="0" text="" dxfId="3">
      <formula>MONTH(calendarB!P2)=MONTH(J3)</formula>
    </cfRule>
  </conditionalFormatting>
  <conditionalFormatting sqref="J7">
    <cfRule type="expression" priority="154" aboveAverage="0" equalAverage="0" bottom="0" percent="0" rank="0" text="" dxfId="2">
      <formula>MONTH(calendarB!P2)&lt;&gt;MONTH(J3)</formula>
    </cfRule>
    <cfRule type="expression" priority="155" aboveAverage="0" equalAverage="0" bottom="0" percent="0" rank="0" text="" dxfId="3">
      <formula>MONTH(calendarB!B1)=MONTH(J3)</formula>
    </cfRule>
  </conditionalFormatting>
  <conditionalFormatting sqref="J26">
    <cfRule type="expression" priority="156" aboveAverage="0" equalAverage="0" bottom="0" percent="0" rank="0" text="" dxfId="0">
      <formula>MONTH(calendarB!P1)&lt;&gt;MONTH(J26)</formula>
    </cfRule>
    <cfRule type="expression" priority="157" aboveAverage="0" equalAverage="0" bottom="0" percent="0" rank="0" text="" dxfId="1">
      <formula>MONTH(calendarB!P1)=MONTH(J26)</formula>
    </cfRule>
  </conditionalFormatting>
  <conditionalFormatting sqref="J27">
    <cfRule type="expression" priority="158" aboveAverage="0" equalAverage="0" bottom="0" percent="0" rank="0" text="" dxfId="2">
      <formula>MONTH(calendarB!P1)&lt;&gt;MONTH(J26)</formula>
    </cfRule>
    <cfRule type="expression" priority="159" aboveAverage="0" equalAverage="0" bottom="0" percent="0" rank="0" text="" dxfId="3">
      <formula>MONTH(calendarB!P1)=MONTH(J26)</formula>
    </cfRule>
  </conditionalFormatting>
  <conditionalFormatting sqref="J28">
    <cfRule type="expression" priority="160" aboveAverage="0" equalAverage="0" bottom="0" percent="0" rank="0" text="" dxfId="2">
      <formula>MONTH(calendarB!P1)&lt;&gt;MONTH(J26)</formula>
    </cfRule>
    <cfRule type="expression" priority="161" aboveAverage="0" equalAverage="0" bottom="0" percent="0" rank="0" text="" dxfId="3">
      <formula>MONTH(calendarB!P1)=MONTH(J26)</formula>
    </cfRule>
  </conditionalFormatting>
  <conditionalFormatting sqref="J29">
    <cfRule type="expression" priority="162" aboveAverage="0" equalAverage="0" bottom="0" percent="0" rank="0" text="" dxfId="2">
      <formula>MONTH(calendarB!P1)&lt;&gt;MONTH(J26)</formula>
    </cfRule>
    <cfRule type="expression" priority="163" aboveAverage="0" equalAverage="0" bottom="0" percent="0" rank="0" text="" dxfId="3">
      <formula>MONTH(calendarB!P1)=MONTH(J26)</formula>
    </cfRule>
  </conditionalFormatting>
  <conditionalFormatting sqref="J30">
    <cfRule type="expression" priority="164" aboveAverage="0" equalAverage="0" bottom="0" percent="0" rank="0" text="" dxfId="2">
      <formula>MONTH(calendarB!P1)&lt;&gt;MONTH(J26)</formula>
    </cfRule>
    <cfRule type="expression" priority="165" aboveAverage="0" equalAverage="0" bottom="0" percent="0" rank="0" text="" dxfId="3">
      <formula>MONTH(calendarB!P1)=MONTH(J26)</formula>
    </cfRule>
  </conditionalFormatting>
  <conditionalFormatting sqref="J31">
    <cfRule type="expression" priority="166" aboveAverage="0" equalAverage="0" bottom="0" percent="0" rank="0" text="" dxfId="6">
      <formula>MONTH(calendarB!P1)&lt;&gt;MONTH(J26)</formula>
    </cfRule>
    <cfRule type="expression" priority="167" aboveAverage="0" equalAverage="0" bottom="0" percent="0" rank="0" text="" dxfId="7">
      <formula>MONTH(calendarB!P1)=MONTH(J26)</formula>
    </cfRule>
  </conditionalFormatting>
  <conditionalFormatting sqref="K2">
    <cfRule type="expression" priority="168" aboveAverage="0" equalAverage="0" bottom="0" percent="0" rank="0" text="" dxfId="4">
      <formula>MONTH(calendarB!P2)&lt;&gt;MONTH(J3)</formula>
    </cfRule>
    <cfRule type="expression" priority="169" aboveAverage="0" equalAverage="0" bottom="0" percent="0" rank="0" text="" dxfId="5">
      <formula>MONTH(calendarB!P2)=MONTH(J3)</formula>
    </cfRule>
  </conditionalFormatting>
  <conditionalFormatting sqref="K26">
    <cfRule type="expression" priority="170" aboveAverage="0" equalAverage="0" bottom="0" percent="0" rank="0" text="" dxfId="4">
      <formula>MONTH(calendarB!P1)&lt;&gt;MONTH(J26)</formula>
    </cfRule>
    <cfRule type="expression" priority="171" aboveAverage="0" equalAverage="0" bottom="0" percent="0" rank="0" text="" dxfId="5">
      <formula>MONTH(calendarB!P1)=MONTH(J26)</formula>
    </cfRule>
  </conditionalFormatting>
  <conditionalFormatting sqref="L2">
    <cfRule type="expression" priority="172" aboveAverage="0" equalAverage="0" bottom="0" percent="0" rank="0" text="" dxfId="0">
      <formula>MONTH(calendarB!P2)&lt;&gt;MONTH(L3)</formula>
    </cfRule>
    <cfRule type="expression" priority="173" aboveAverage="0" equalAverage="0" bottom="0" percent="0" rank="0" text="" dxfId="1">
      <formula>MONTH(calendarB!P2)=MONTH(L3)</formula>
    </cfRule>
  </conditionalFormatting>
  <conditionalFormatting sqref="L3">
    <cfRule type="expression" priority="174" aboveAverage="0" equalAverage="0" bottom="0" percent="0" rank="0" text="" dxfId="2">
      <formula>MONTH(calendarB!P2)&lt;&gt;MONTH(L3)</formula>
    </cfRule>
    <cfRule type="expression" priority="175" aboveAverage="0" equalAverage="0" bottom="0" percent="0" rank="0" text="" dxfId="3">
      <formula>MONTH(calendarB!P2)=MONTH(L3)</formula>
    </cfRule>
  </conditionalFormatting>
  <conditionalFormatting sqref="L4">
    <cfRule type="expression" priority="176" aboveAverage="0" equalAverage="0" bottom="0" percent="0" rank="0" text="" dxfId="2">
      <formula>MONTH(calendarB!P2)&lt;&gt;MONTH(L3)</formula>
    </cfRule>
    <cfRule type="expression" priority="177" aboveAverage="0" equalAverage="0" bottom="0" percent="0" rank="0" text="" dxfId="3">
      <formula>MONTH(calendarB!P2)=MONTH(L3)</formula>
    </cfRule>
  </conditionalFormatting>
  <conditionalFormatting sqref="L5">
    <cfRule type="expression" priority="178" aboveAverage="0" equalAverage="0" bottom="0" percent="0" rank="0" text="" dxfId="2">
      <formula>MONTH(calendarB!P2)&lt;&gt;MONTH(L3)</formula>
    </cfRule>
    <cfRule type="expression" priority="179" aboveAverage="0" equalAverage="0" bottom="0" percent="0" rank="0" text="" dxfId="3">
      <formula>MONTH(calendarB!P2)=MONTH(L3)</formula>
    </cfRule>
  </conditionalFormatting>
  <conditionalFormatting sqref="L6">
    <cfRule type="expression" priority="180" aboveAverage="0" equalAverage="0" bottom="0" percent="0" rank="0" text="" dxfId="2">
      <formula>MONTH(calendarB!P2)&lt;&gt;MONTH(L3)</formula>
    </cfRule>
    <cfRule type="expression" priority="181" aboveAverage="0" equalAverage="0" bottom="0" percent="0" rank="0" text="" dxfId="3">
      <formula>MONTH(calendarB!P2)=MONTH(L3)</formula>
    </cfRule>
  </conditionalFormatting>
  <conditionalFormatting sqref="L7">
    <cfRule type="expression" priority="182" aboveAverage="0" equalAverage="0" bottom="0" percent="0" rank="0" text="" dxfId="2">
      <formula>MONTH(calendarB!P2)&lt;&gt;MONTH(L3)</formula>
    </cfRule>
    <cfRule type="expression" priority="183" aboveAverage="0" equalAverage="0" bottom="0" percent="0" rank="0" text="" dxfId="3">
      <formula>MONTH(calendarB!P2)=MONTH(L3)</formula>
    </cfRule>
  </conditionalFormatting>
  <conditionalFormatting sqref="L26">
    <cfRule type="expression" priority="184" aboveAverage="0" equalAverage="0" bottom="0" percent="0" rank="0" text="" dxfId="0">
      <formula>MONTH(calendarB!P1)&lt;&gt;MONTH(L26)</formula>
    </cfRule>
    <cfRule type="expression" priority="185" aboveAverage="0" equalAverage="0" bottom="0" percent="0" rank="0" text="" dxfId="1">
      <formula>MONTH(calendarB!P1)=MONTH(L26)</formula>
    </cfRule>
  </conditionalFormatting>
  <conditionalFormatting sqref="L27">
    <cfRule type="expression" priority="186" aboveAverage="0" equalAverage="0" bottom="0" percent="0" rank="0" text="" dxfId="2">
      <formula>MONTH(calendarB!P1)&lt;&gt;MONTH(L26)</formula>
    </cfRule>
    <cfRule type="expression" priority="187" aboveAverage="0" equalAverage="0" bottom="0" percent="0" rank="0" text="" dxfId="3">
      <formula>MONTH(calendarB!P1)=MONTH(L26)</formula>
    </cfRule>
  </conditionalFormatting>
  <conditionalFormatting sqref="L28">
    <cfRule type="expression" priority="188" aboveAverage="0" equalAverage="0" bottom="0" percent="0" rank="0" text="" dxfId="2">
      <formula>MONTH(calendarB!P1)&lt;&gt;MONTH(L26)</formula>
    </cfRule>
    <cfRule type="expression" priority="189" aboveAverage="0" equalAverage="0" bottom="0" percent="0" rank="0" text="" dxfId="3">
      <formula>MONTH(calendarB!P1)=MONTH(L26)</formula>
    </cfRule>
  </conditionalFormatting>
  <conditionalFormatting sqref="L29">
    <cfRule type="expression" priority="190" aboveAverage="0" equalAverage="0" bottom="0" percent="0" rank="0" text="" dxfId="2">
      <formula>MONTH(calendarB!P1)&lt;&gt;MONTH(L26)</formula>
    </cfRule>
    <cfRule type="expression" priority="191" aboveAverage="0" equalAverage="0" bottom="0" percent="0" rank="0" text="" dxfId="3">
      <formula>MONTH(calendarB!P1)=MONTH(L26)</formula>
    </cfRule>
  </conditionalFormatting>
  <conditionalFormatting sqref="L30">
    <cfRule type="expression" priority="192" aboveAverage="0" equalAverage="0" bottom="0" percent="0" rank="0" text="" dxfId="2">
      <formula>MONTH(calendarB!P1)&lt;&gt;MONTH(L26)</formula>
    </cfRule>
    <cfRule type="expression" priority="193" aboveAverage="0" equalAverage="0" bottom="0" percent="0" rank="0" text="" dxfId="3">
      <formula>MONTH(calendarB!P1)=MONTH(L26)</formula>
    </cfRule>
  </conditionalFormatting>
  <conditionalFormatting sqref="L31">
    <cfRule type="expression" priority="194" aboveAverage="0" equalAverage="0" bottom="0" percent="0" rank="0" text="" dxfId="6">
      <formula>MONTH(calendarB!P1)&lt;&gt;MONTH(L26)</formula>
    </cfRule>
    <cfRule type="expression" priority="195" aboveAverage="0" equalAverage="0" bottom="0" percent="0" rank="0" text="" dxfId="7">
      <formula>MONTH(calendarB!P1)=MONTH(L26)</formula>
    </cfRule>
  </conditionalFormatting>
  <conditionalFormatting sqref="M2">
    <cfRule type="expression" priority="196" aboveAverage="0" equalAverage="0" bottom="0" percent="0" rank="0" text="" dxfId="4">
      <formula>MONTH(calendarB!P2)&lt;&gt;MONTH(L3)</formula>
    </cfRule>
    <cfRule type="expression" priority="197" aboveAverage="0" equalAverage="0" bottom="0" percent="0" rank="0" text="" dxfId="5">
      <formula>MONTH(calendarB!P2)=MONTH(L3)</formula>
    </cfRule>
  </conditionalFormatting>
  <conditionalFormatting sqref="M26">
    <cfRule type="expression" priority="198" aboveAverage="0" equalAverage="0" bottom="0" percent="0" rank="0" text="" dxfId="4">
      <formula>MONTH(calendarB!P1)&lt;&gt;MONTH(L26)</formula>
    </cfRule>
    <cfRule type="expression" priority="199" aboveAverage="0" equalAverage="0" bottom="0" percent="0" rank="0" text="" dxfId="5">
      <formula>MONTH(calendarB!P1)=MONTH(L26)</formula>
    </cfRule>
  </conditionalFormatting>
  <conditionalFormatting sqref="N26">
    <cfRule type="expression" priority="200" aboveAverage="0" equalAverage="0" bottom="0" percent="0" rank="0" text="" dxfId="0">
      <formula>MONTH(calendarB!P1)&lt;&gt;MONTH(N26)</formula>
    </cfRule>
    <cfRule type="expression" priority="201" aboveAverage="0" equalAverage="0" bottom="0" percent="0" rank="0" text="" dxfId="1">
      <formula>MONTH(calendarB!P1)=MONTH(N26)</formula>
    </cfRule>
  </conditionalFormatting>
  <conditionalFormatting sqref="N27">
    <cfRule type="expression" priority="202" aboveAverage="0" equalAverage="0" bottom="0" percent="0" rank="0" text="" dxfId="2">
      <formula>MONTH(calendarB!P1)&lt;&gt;MONTH(N26)</formula>
    </cfRule>
    <cfRule type="expression" priority="203" aboveAverage="0" equalAverage="0" bottom="0" percent="0" rank="0" text="" dxfId="3">
      <formula>MONTH(calendarB!P1)=MONTH(N26)</formula>
    </cfRule>
  </conditionalFormatting>
  <conditionalFormatting sqref="N28">
    <cfRule type="expression" priority="204" aboveAverage="0" equalAverage="0" bottom="0" percent="0" rank="0" text="" dxfId="2">
      <formula>MONTH(calendarB!P1)&lt;&gt;MONTH(N26)</formula>
    </cfRule>
    <cfRule type="expression" priority="205" aboveAverage="0" equalAverage="0" bottom="0" percent="0" rank="0" text="" dxfId="3">
      <formula>MONTH(calendarB!P1)=MONTH(N26)</formula>
    </cfRule>
  </conditionalFormatting>
  <conditionalFormatting sqref="N29">
    <cfRule type="expression" priority="206" aboveAverage="0" equalAverage="0" bottom="0" percent="0" rank="0" text="" dxfId="2">
      <formula>MONTH(calendarB!P1)&lt;&gt;MONTH(N26)</formula>
    </cfRule>
    <cfRule type="expression" priority="207" aboveAverage="0" equalAverage="0" bottom="0" percent="0" rank="0" text="" dxfId="3">
      <formula>MONTH(calendarB!P1)=MONTH(N26)</formula>
    </cfRule>
  </conditionalFormatting>
  <conditionalFormatting sqref="N30">
    <cfRule type="expression" priority="208" aboveAverage="0" equalAverage="0" bottom="0" percent="0" rank="0" text="" dxfId="2">
      <formula>MONTH(calendarB!P1)&lt;&gt;MONTH(N26)</formula>
    </cfRule>
    <cfRule type="expression" priority="209" aboveAverage="0" equalAverage="0" bottom="0" percent="0" rank="0" text="" dxfId="3">
      <formula>MONTH(calendarB!P1)=MONTH(N26)</formula>
    </cfRule>
  </conditionalFormatting>
  <conditionalFormatting sqref="N31">
    <cfRule type="expression" priority="210" aboveAverage="0" equalAverage="0" bottom="0" percent="0" rank="0" text="" dxfId="6">
      <formula>MONTH(calendarB!P1)&lt;&gt;MONTH(N26)</formula>
    </cfRule>
    <cfRule type="expression" priority="211" aboveAverage="0" equalAverage="0" bottom="0" percent="0" rank="0" text="" dxfId="7">
      <formula>MONTH(calendarB!P1)=MONTH(N26)</formula>
    </cfRule>
  </conditionalFormatting>
  <conditionalFormatting sqref="O26">
    <cfRule type="expression" priority="212" aboveAverage="0" equalAverage="0" bottom="0" percent="0" rank="0" text="" dxfId="4">
      <formula>MONTH(calendarB!P1)&lt;&gt;MONTH(N26)</formula>
    </cfRule>
    <cfRule type="expression" priority="213" aboveAverage="0" equalAverage="0" bottom="0" percent="0" rank="0" text="" dxfId="5">
      <formula>MONTH(calendarB!P1)=MONTH(N26)</formula>
    </cfRule>
  </conditionalFormatting>
  <printOptions headings="false" gridLines="false" gridLinesSet="true" horizontalCentered="false" verticalCentered="false"/>
  <pageMargins left="0.4" right="0.4" top="0.4" bottom="0.4" header="0.511805555555555" footer="0.511805555555555"/>
  <pageSetup paperSize="5" scale="100" firstPageNumber="1" fitToWidth="1" fitToHeight="1" pageOrder="downThenOver" orientation="landscape" blackAndWhite="false" draft="false" cellComments="none" useFirstPageNumber="true" horizontalDpi="300" verticalDpi="300" copies="1"/>
  <headerFooter differentFirst="false" differentOddEven="false">
    <oddHeader/>
    <oddFooter/>
  </headerFooter>
  <drawing r:id="rId1"/>
</worksheet>
</file>

<file path=xl/worksheets/sheet3.xml><?xml version="1.0" encoding="utf-8"?>
<worksheet xmlns="http://schemas.openxmlformats.org/spreadsheetml/2006/main" xmlns:r="http://schemas.openxmlformats.org/officeDocument/2006/relationships">
  <sheetPr filterMode="false">
    <pageSetUpPr fitToPage="false"/>
  </sheetPr>
  <dimension ref="A1:AC408"/>
  <sheetViews>
    <sheetView showFormulas="false" showGridLines="true" showRowColHeaders="fals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4.4" zeroHeight="false" outlineLevelRow="0" outlineLevelCol="0"/>
  <cols>
    <col collapsed="false" customWidth="true" hidden="true" outlineLevel="0" max="1" min="1" style="1" width="4.23"/>
    <col collapsed="false" customWidth="true" hidden="false" outlineLevel="0" max="2" min="2" style="1" width="2.82"/>
    <col collapsed="false" customWidth="true" hidden="false" outlineLevel="0" max="3" min="3" style="1" width="22.29"/>
    <col collapsed="false" customWidth="true" hidden="false" outlineLevel="0" max="4" min="4" style="1" width="2.82"/>
    <col collapsed="false" customWidth="true" hidden="false" outlineLevel="0" max="5" min="5" style="1" width="22.29"/>
    <col collapsed="false" customWidth="true" hidden="false" outlineLevel="0" max="6" min="6" style="1" width="2.82"/>
    <col collapsed="false" customWidth="true" hidden="false" outlineLevel="0" max="7" min="7" style="1" width="22.29"/>
    <col collapsed="false" customWidth="true" hidden="false" outlineLevel="0" max="8" min="8" style="1" width="2.82"/>
    <col collapsed="false" customWidth="true" hidden="false" outlineLevel="0" max="9" min="9" style="1" width="22.29"/>
    <col collapsed="false" customWidth="true" hidden="false" outlineLevel="0" max="10" min="10" style="1" width="2.82"/>
    <col collapsed="false" customWidth="true" hidden="false" outlineLevel="0" max="11" min="11" style="1" width="22.29"/>
    <col collapsed="false" customWidth="true" hidden="false" outlineLevel="0" max="12" min="12" style="1" width="2.82"/>
    <col collapsed="false" customWidth="true" hidden="false" outlineLevel="0" max="13" min="13" style="1" width="22.29"/>
    <col collapsed="false" customWidth="true" hidden="false" outlineLevel="0" max="14" min="14" style="1" width="2.82"/>
    <col collapsed="false" customWidth="true" hidden="false" outlineLevel="0" max="15" min="15" style="1" width="22.29"/>
    <col collapsed="false" customWidth="true" hidden="false" outlineLevel="0" max="16" min="16" style="1" width="10.27"/>
    <col collapsed="false" customWidth="true" hidden="false" outlineLevel="0" max="17" min="17" style="2" width="4.31"/>
    <col collapsed="false" customWidth="true" hidden="false" outlineLevel="0" max="26" min="18" style="2" width="12.59"/>
    <col collapsed="false" customWidth="true" hidden="false" outlineLevel="0" max="27" min="27" style="2" width="7.45"/>
    <col collapsed="false" customWidth="true" hidden="false" outlineLevel="0" max="29" min="28" style="2" width="12.59"/>
    <col collapsed="false" customWidth="true" hidden="false" outlineLevel="0" max="1025" min="30" style="1" width="12.59"/>
  </cols>
  <sheetData>
    <row r="1" customFormat="false" ht="36" hidden="false" customHeight="true" outlineLevel="0" collapsed="false">
      <c r="A1" s="1" t="n">
        <f aca="false">DATE(entry!$B$1,1,1)</f>
        <v>43466</v>
      </c>
      <c r="B1" s="23" t="n">
        <f aca="false">D1-1</f>
        <v>1</v>
      </c>
      <c r="C1" s="23"/>
      <c r="D1" s="24" t="n">
        <v>2</v>
      </c>
      <c r="E1" s="24"/>
      <c r="F1" s="24" t="n">
        <f aca="false">D1+1</f>
        <v>3</v>
      </c>
      <c r="G1" s="24"/>
      <c r="H1" s="24" t="n">
        <f aca="false">F1+1</f>
        <v>4</v>
      </c>
      <c r="I1" s="24"/>
      <c r="J1" s="24" t="n">
        <f aca="false">H1+1</f>
        <v>5</v>
      </c>
      <c r="K1" s="24"/>
      <c r="L1" s="24" t="n">
        <f aca="false">J1+1</f>
        <v>6</v>
      </c>
      <c r="M1" s="24"/>
      <c r="N1" s="24" t="n">
        <f aca="false">L1+1</f>
        <v>7</v>
      </c>
      <c r="O1" s="24"/>
      <c r="P1" s="28" t="str">
        <f aca="false">IF(MONTH(F32)=1,UPPER("january"),IF(MONTH(F32)=2,UPPER("february"),IF(MONTH(F32)=3,UPPER("march"),IF(MONTH(F32)=4,UPPER("april"),IF(MONTH(F32)=5,UPPER("may"),IF(MONTH(F32)=6,UPPER("june"),IF(MONTH(F32)=7,UPPER("july"),IF(MONTH(F32)=8,UPPER("august"),IF(MONTH(F32)=9,UPPER("september"),IF(MONTH(F32)=10,UPPER("october"),IF(MONTH(F32)=11,UPPER("november"),IF(MONTH(F32)=12,UPPER("december")," "))))))))))))</f>
        <v>JANUARY</v>
      </c>
      <c r="Q1" s="17"/>
      <c r="S1" s="8" t="s">
        <v>21</v>
      </c>
      <c r="T1" s="9"/>
      <c r="U1" s="9"/>
      <c r="V1" s="9"/>
      <c r="W1" s="9"/>
      <c r="X1" s="9"/>
      <c r="Y1" s="9"/>
    </row>
    <row r="2" customFormat="false" ht="14.4" hidden="false" customHeight="true" outlineLevel="0" collapsed="false">
      <c r="B2" s="10" t="n">
        <f aca="false">F32+1-WEEKDAY(F32)</f>
        <v>43464</v>
      </c>
      <c r="C2" s="10" t="str">
        <f aca="false">IF(ISNA(MATCH(B2,entry!$B$3:$B$51,0))," ",VLOOKUP(B2,entry!$B$3:$C$51,2,0))</f>
        <v> </v>
      </c>
      <c r="D2" s="10" t="n">
        <f aca="false">B2+1</f>
        <v>43465</v>
      </c>
      <c r="E2" s="10" t="str">
        <f aca="false">IF(ISNA(MATCH(D2,entry!$B$3:$B$51,0))," ",VLOOKUP(D2,entry!$B$3:$C$51,2,0))</f>
        <v>New Years Eve</v>
      </c>
      <c r="F2" s="10" t="n">
        <f aca="false">D2+1</f>
        <v>43466</v>
      </c>
      <c r="G2" s="10" t="str">
        <f aca="false">IF(ISNA(MATCH(F2,entry!$B$3:$a$5r421,0))," ",VLOOKUP(F2,entry!$B$3:$C$51,2,0))</f>
        <v>New Years Day</v>
      </c>
      <c r="H2" s="10" t="n">
        <f aca="false">F2+1</f>
        <v>43467</v>
      </c>
      <c r="I2" s="10" t="str">
        <f aca="false">IF(ISNA(MATCH(H2,entry!$B$3:$B$51,0))," ",VLOOKUP(H2,entry!$B$3:$C$51,2,0))</f>
        <v> </v>
      </c>
      <c r="J2" s="10" t="n">
        <f aca="false">H2+1</f>
        <v>43468</v>
      </c>
      <c r="K2" s="10" t="str">
        <f aca="false">IF(ISNA(MATCH(J2,entry!$B$3:$B$51,0))," ",VLOOKUP(J2,entry!$B$3:$C$51,2,0))</f>
        <v> </v>
      </c>
      <c r="L2" s="10" t="n">
        <f aca="false">J2+1</f>
        <v>43469</v>
      </c>
      <c r="M2" s="10" t="str">
        <f aca="false">IF(ISNA(MATCH(L2,entry!$B$3:$B$51,0))," ",VLOOKUP(L2,entry!$B$3:$C$51,2,0))</f>
        <v> </v>
      </c>
      <c r="N2" s="12" t="n">
        <f aca="false">L2+1</f>
        <v>43470</v>
      </c>
      <c r="O2" s="27" t="str">
        <f aca="false">IF(ISNA(MATCH(N2,entry!$B$3:$B$51,0))," ",VLOOKUP(N2,entry!$B$3:$C$51,2,0))</f>
        <v> </v>
      </c>
      <c r="P2" s="28"/>
      <c r="S2" s="15" t="str">
        <f aca="false">_xlfn.FORMULATEXT(A1)</f>
        <v>=DATE($entry.$B$1,1,1)</v>
      </c>
      <c r="T2" s="15"/>
      <c r="U2" s="15"/>
      <c r="V2" s="15"/>
      <c r="W2" s="15"/>
      <c r="X2" s="15"/>
      <c r="Y2" s="15"/>
    </row>
    <row r="3" customFormat="false" ht="14.4" hidden="false" customHeight="true" outlineLevel="0" collapsed="false">
      <c r="B3" s="10" t="str">
        <f aca="false">IF(ISNA(MATCH(B2,entry!$D$3:$D$51,0))," ",VLOOKUP(B2,entry!$D$3:$E$51,2,0))</f>
        <v> </v>
      </c>
      <c r="C3" s="10"/>
      <c r="D3" s="10" t="str">
        <f aca="false">IF(ISNA(MATCH(D2,entry!$D$3:$D$51,0))," ",VLOOKUP(D2,entry!$D$3:$E$51,2,0))</f>
        <v> </v>
      </c>
      <c r="E3" s="10"/>
      <c r="F3" s="10" t="str">
        <f aca="false">IF(ISNA(MATCH(F2,entry!$D$3:$D$51,0))," ",VLOOKUP(F2,entry!$D$3:$E$51,2,0))</f>
        <v> </v>
      </c>
      <c r="G3" s="10"/>
      <c r="H3" s="10" t="str">
        <f aca="false">IF(ISNA(MATCH(H2,entry!$D$3:$D$51,0))," ",VLOOKUP(H2,entry!$D$3:$E$51,2,0))</f>
        <v> </v>
      </c>
      <c r="I3" s="10"/>
      <c r="J3" s="10" t="str">
        <f aca="false">IF(ISNA(MATCH(J2,entry!$D$3:$D$51,0))," ",VLOOKUP(J2,entry!$D$3:$E$51,2,0))</f>
        <v> </v>
      </c>
      <c r="K3" s="10"/>
      <c r="L3" s="10" t="str">
        <f aca="false">IF(ISNA(MATCH(L2,entry!$D$3:$D$51,0))," ",VLOOKUP(L2,entry!$D$3:$E$51,2,0))</f>
        <v> </v>
      </c>
      <c r="M3" s="10"/>
      <c r="N3" s="16" t="str">
        <f aca="false">IF(ISNA(MATCH(N2,entry!$D$3:$D$51,0))," ",VLOOKUP(N2,entry!$D$3:$E$51,2,0))</f>
        <v> </v>
      </c>
      <c r="O3" s="16"/>
      <c r="P3" s="28"/>
      <c r="S3" s="15"/>
      <c r="T3" s="15" t="s">
        <v>1</v>
      </c>
      <c r="U3" s="15"/>
      <c r="V3" s="15"/>
      <c r="W3" s="15"/>
      <c r="X3" s="15"/>
      <c r="Y3" s="15"/>
    </row>
    <row r="4" customFormat="false" ht="14.4" hidden="false" customHeight="true" outlineLevel="0" collapsed="false">
      <c r="B4" s="10" t="str">
        <f aca="false">IF(ISNA(MATCH(B2,entry!$F$3:$F$14,0))," ",VLOOKUP(B2,entry!$F$3:$G$14,2,0))</f>
        <v> </v>
      </c>
      <c r="C4" s="10"/>
      <c r="D4" s="10" t="str">
        <f aca="false">IF(ISNA(MATCH(D2,entry!$F$3:$F$14,0))," ",VLOOKUP(D2,entry!$F$3:$G$14,2,0))</f>
        <v> </v>
      </c>
      <c r="E4" s="10"/>
      <c r="F4" s="10" t="str">
        <f aca="false">IF(ISNA(MATCH(F2,entry!$F$3:$F$14,0))," ",VLOOKUP(F2,entry!$F$3:$G$14,2,0))</f>
        <v> </v>
      </c>
      <c r="G4" s="10"/>
      <c r="H4" s="10" t="str">
        <f aca="false">IF(ISNA(MATCH(H2,entry!$F$3:$F$14,0))," ",VLOOKUP(H2,entry!$F$3:$G$14,2,0))</f>
        <v> </v>
      </c>
      <c r="I4" s="10"/>
      <c r="J4" s="10" t="str">
        <f aca="false">IF(ISNA(MATCH(J2,entry!$F$3:$F$14,0))," ",VLOOKUP(J2,entry!$F$3:$G$14,2,0))</f>
        <v> </v>
      </c>
      <c r="K4" s="10"/>
      <c r="L4" s="10" t="str">
        <f aca="false">IF(ISNA(MATCH(L2,entry!$F$3:$F$14,0))," ",VLOOKUP(L2,entry!$F$3:$G$14,2,0))</f>
        <v> </v>
      </c>
      <c r="M4" s="10"/>
      <c r="N4" s="16" t="str">
        <f aca="false">IF(ISNA(MATCH(N2,entry!$F$3:$F$14,0))," ",VLOOKUP(N2,entry!$F$3:$G$14,2,0))</f>
        <v> </v>
      </c>
      <c r="O4" s="16"/>
      <c r="P4" s="28"/>
      <c r="S4" s="15"/>
      <c r="T4" s="15" t="s">
        <v>2</v>
      </c>
      <c r="U4" s="15"/>
      <c r="V4" s="15"/>
      <c r="W4" s="15"/>
      <c r="X4" s="15"/>
      <c r="Y4" s="15"/>
    </row>
    <row r="5" customFormat="false" ht="14.4" hidden="false" customHeight="true" outlineLevel="0" collapsed="false">
      <c r="B5" s="10" t="str">
        <f aca="false">IF(ISNA(MATCH(B2,entry!$H$3:$H$14,0))," ",VLOOKUP(B2,entry!$H$3:$I$14,2,0))</f>
        <v> </v>
      </c>
      <c r="C5" s="10"/>
      <c r="D5" s="10" t="str">
        <f aca="false">IF(ISNA(MATCH(D2,entry!$H$3:$H$14,0))," ",VLOOKUP(D2,entry!$H$3:$I$14,2,0))</f>
        <v> </v>
      </c>
      <c r="E5" s="10"/>
      <c r="F5" s="10" t="str">
        <f aca="false">IF(ISNA(MATCH(F2,entry!$H$3:$H$14,0))," ",VLOOKUP(F2,entry!$H$3:$I$14,2,0))</f>
        <v> </v>
      </c>
      <c r="G5" s="10"/>
      <c r="H5" s="10" t="str">
        <f aca="false">IF(ISNA(MATCH(F2,entry!$H$3:$H$14,0))," ",VLOOKUP(F2,entry!$H$3:$I$14,2,0))</f>
        <v> </v>
      </c>
      <c r="I5" s="10"/>
      <c r="J5" s="10" t="str">
        <f aca="false">IF(ISNA(MATCH(J2,entry!$H$3:$H$14,0))," ",VLOOKUP(J2,entry!$H$3:$I$14,2,0))</f>
        <v> </v>
      </c>
      <c r="K5" s="10"/>
      <c r="L5" s="10" t="str">
        <f aca="false">IF(ISNA(MATCH(L2,entry!$H$3:$H$14,0))," ",VLOOKUP(L2,entry!$H$3:$I$14,2,0))</f>
        <v> </v>
      </c>
      <c r="M5" s="10"/>
      <c r="N5" s="16" t="str">
        <f aca="false">IF(ISNA(MATCH(N2,entry!$H$3:$H$14,0))," ",VLOOKUP(N2,entry!$H$3:$I$14,2,0))</f>
        <v> </v>
      </c>
      <c r="O5" s="16"/>
      <c r="P5" s="28"/>
      <c r="S5" s="29" t="str">
        <f aca="false">_xlfn.FORMULATEXT(P1)</f>
        <v>=IF(MONTH(F32)=1,UPPER("january"),IF(MONTH(F32)=2,UPPER("february"),IF(MONTH(F32)=3,UPPER("march"),IF(MONTH(F32)=4,UPPER("april"),IF(MONTH(F32)=5,UPPER("may"),IF(MONTH(F32)=6,UPPER("june"),IF(MONTH(F32)=7,UPPER("july"),IF(MONTH(F32)=8,UPPER("august"),IF(MONTH(F32)=9,UPPER("september"),IF(MONTH(F32)=10,UPPER("october"),IF(MONTH(F32)=11,UPPER("november"),IF(MONTH(F32)=12,UPPER("december")," "))))))))))))</v>
      </c>
      <c r="T5" s="29"/>
      <c r="U5" s="29"/>
      <c r="V5" s="29"/>
      <c r="W5" s="29"/>
      <c r="X5" s="29"/>
      <c r="Y5" s="29"/>
      <c r="Z5" s="29"/>
      <c r="AA5" s="29"/>
    </row>
    <row r="6" customFormat="false" ht="14.4" hidden="false" customHeight="true" outlineLevel="0" collapsed="false">
      <c r="B6" s="10" t="str">
        <f aca="false">IF(ISNA(MATCH(DAY(B2),entry!$J$3:$J$14,0))," ",VLOOKUP(DAY(B2),entry!$J$3:$K$14,2,0))</f>
        <v> </v>
      </c>
      <c r="C6" s="10"/>
      <c r="D6" s="10" t="str">
        <f aca="false">IF(ISNA(MATCH(DAY(D2),entry!$J$3:$J$14,0))," ",VLOOKUP(DAY(D2),entry!$J$3:$K$14,2,0))</f>
        <v> </v>
      </c>
      <c r="E6" s="10"/>
      <c r="F6" s="10" t="str">
        <f aca="false">IF(ISNA(MATCH(DAY(F2),entry!$J$3:$J$14,0))," ",VLOOKUP(DAY(F2),entry!$J$3:$K$14,2,0))</f>
        <v>Pay utilities</v>
      </c>
      <c r="G6" s="10"/>
      <c r="H6" s="10" t="str">
        <f aca="false">IF(ISNA(MATCH(DAY(H2),entry!$J$3:$J$14,0))," ",VLOOKUP(DAY(H2),entry!$J$3:$K$14,2,0))</f>
        <v> </v>
      </c>
      <c r="I6" s="10"/>
      <c r="J6" s="10" t="str">
        <f aca="false">IF(ISNA(MATCH(DAY(J2),entry!$J$3:$J$14,0))," ",VLOOKUP(DAY(J2),entry!$J$3:$K$14,2,0))</f>
        <v> </v>
      </c>
      <c r="K6" s="10"/>
      <c r="L6" s="10" t="str">
        <f aca="false">IF(ISNA(MATCH(DAY(L2),entry!$J$3:$J$14,0))," ",VLOOKUP(DAY(L2),entry!$J$3:$K$14,2,0))</f>
        <v> </v>
      </c>
      <c r="M6" s="10"/>
      <c r="N6" s="16" t="str">
        <f aca="false">IF(ISNA(MATCH(DAY(N2),entry!$J$3:$J$14,0))," ",VLOOKUP(DAY(N2),entry!$J$3:$K$14,2,0))</f>
        <v> </v>
      </c>
      <c r="O6" s="16"/>
      <c r="P6" s="28"/>
      <c r="S6" s="29"/>
      <c r="T6" s="29"/>
      <c r="U6" s="29"/>
      <c r="V6" s="29"/>
      <c r="W6" s="29"/>
      <c r="X6" s="29"/>
      <c r="Y6" s="29"/>
      <c r="Z6" s="29"/>
      <c r="AA6" s="29"/>
    </row>
    <row r="7" customFormat="false" ht="14.4" hidden="false" customHeight="true" outlineLevel="0" collapsed="false">
      <c r="B7" s="10"/>
      <c r="C7" s="10"/>
      <c r="D7" s="10"/>
      <c r="E7" s="10"/>
      <c r="F7" s="10"/>
      <c r="G7" s="10"/>
      <c r="H7" s="10"/>
      <c r="I7" s="10"/>
      <c r="J7" s="10"/>
      <c r="K7" s="10"/>
      <c r="L7" s="10"/>
      <c r="M7" s="10"/>
      <c r="N7" s="16"/>
      <c r="O7" s="16"/>
      <c r="P7" s="28"/>
      <c r="S7" s="29"/>
      <c r="T7" s="29"/>
      <c r="U7" s="29"/>
      <c r="V7" s="29"/>
      <c r="W7" s="29"/>
      <c r="X7" s="29"/>
      <c r="Y7" s="29"/>
      <c r="Z7" s="29"/>
      <c r="AA7" s="29"/>
    </row>
    <row r="8" customFormat="false" ht="14.4" hidden="false" customHeight="true" outlineLevel="0" collapsed="false">
      <c r="B8" s="12" t="n">
        <f aca="false">N2+1</f>
        <v>43471</v>
      </c>
      <c r="C8" s="27" t="str">
        <f aca="false">IF(ISNA(MATCH(B8,entry!$B$3:$B$51,0))," ",VLOOKUP(B8,entry!$B$3:$C$51,2,0))</f>
        <v> </v>
      </c>
      <c r="D8" s="12" t="n">
        <f aca="false">B8+1</f>
        <v>43472</v>
      </c>
      <c r="E8" s="27" t="str">
        <f aca="false">IF(ISNA(MATCH(D8,entry!$B$3:$B$51,0))," ",VLOOKUP(D8,entry!$B$3:$C$51,2,0))</f>
        <v> </v>
      </c>
      <c r="F8" s="12" t="n">
        <f aca="false">D8+1</f>
        <v>43473</v>
      </c>
      <c r="G8" s="27" t="str">
        <f aca="false">IF(ISNA(MATCH(F8,entry!$B$3:$B$51,0))," ",VLOOKUP(F8,entry!$B$3:$C$51,2,0))</f>
        <v> </v>
      </c>
      <c r="H8" s="12" t="n">
        <f aca="false">F8+1</f>
        <v>43474</v>
      </c>
      <c r="I8" s="27" t="str">
        <f aca="false">IF(ISNA(MATCH(H8,entry!$B$3:$B$51,0))," ",VLOOKUP(H8,entry!$B$3:$C$51,2,0))</f>
        <v> </v>
      </c>
      <c r="J8" s="12" t="n">
        <f aca="false">H8+1</f>
        <v>43475</v>
      </c>
      <c r="K8" s="27" t="str">
        <f aca="false">IF(ISNA(MATCH(J8,entry!$B$3:$B$51,0))," ",VLOOKUP(J8,entry!$B$3:$C$51,2,0))</f>
        <v> </v>
      </c>
      <c r="L8" s="12" t="n">
        <f aca="false">J8+1</f>
        <v>43476</v>
      </c>
      <c r="M8" s="27" t="str">
        <f aca="false">IF(ISNA(MATCH(L8,entry!$B$3:$B$51,0))," ",VLOOKUP(L8,entry!$B$3:$C$51,2,0))</f>
        <v> </v>
      </c>
      <c r="N8" s="12" t="n">
        <f aca="false">L8+1</f>
        <v>43477</v>
      </c>
      <c r="O8" s="27" t="str">
        <f aca="false">IF(ISNA(MATCH(N8,entry!$B$3:$B$51,0))," ",VLOOKUP(N8,entry!$B$3:$C$51,2,0))</f>
        <v> </v>
      </c>
      <c r="P8" s="28"/>
      <c r="S8" s="29"/>
      <c r="T8" s="29"/>
      <c r="U8" s="29"/>
      <c r="V8" s="29"/>
      <c r="W8" s="29"/>
      <c r="X8" s="29"/>
      <c r="Y8" s="29"/>
      <c r="Z8" s="29"/>
      <c r="AA8" s="29"/>
    </row>
    <row r="9" customFormat="false" ht="14.4" hidden="false" customHeight="true" outlineLevel="0" collapsed="false">
      <c r="B9" s="16" t="str">
        <f aca="false">IF(ISNA(MATCH(B8,entry!$D$3:$D$51,0))," ",VLOOKUP(B8,entry!$D$3:$E$51,2,0))</f>
        <v> </v>
      </c>
      <c r="C9" s="16"/>
      <c r="D9" s="16" t="str">
        <f aca="false">IF(ISNA(MATCH(D8,entry!$D$3:$D$51,0))," ",VLOOKUP(D8,entry!$D$3:$E$51,2,0))</f>
        <v>dog license</v>
      </c>
      <c r="E9" s="16"/>
      <c r="F9" s="16" t="str">
        <f aca="false">IF(ISNA(MATCH(F8,entry!$D$3:$D$51,0))," ",VLOOKUP(F8,entry!$D$3:$E$51,2,0))</f>
        <v> </v>
      </c>
      <c r="G9" s="16"/>
      <c r="H9" s="16" t="str">
        <f aca="false">IF(ISNA(MATCH(H8,entry!$D$3:$D$51,0))," ",VLOOKUP(H8,entry!$D$3:$E$51,2,0))</f>
        <v> </v>
      </c>
      <c r="I9" s="16"/>
      <c r="J9" s="16" t="str">
        <f aca="false">IF(ISNA(MATCH(J8,entry!$D$3:$D$51,0))," ",VLOOKUP(J8,entry!$D$3:$E$51,2,0))</f>
        <v> </v>
      </c>
      <c r="K9" s="16"/>
      <c r="L9" s="16" t="str">
        <f aca="false">IF(ISNA(MATCH(L8,entry!$D$3:$D$51,0))," ",VLOOKUP(L8,entry!$D$3:$E$51,2,0))</f>
        <v> </v>
      </c>
      <c r="M9" s="16"/>
      <c r="N9" s="16" t="str">
        <f aca="false">IF(ISNA(MATCH(N8,entry!$D$3:$D$51,0))," ",VLOOKUP(N8,entry!$D$3:$E$51,2,0))</f>
        <v> </v>
      </c>
      <c r="O9" s="16"/>
      <c r="P9" s="28"/>
      <c r="T9" s="2" t="s">
        <v>22</v>
      </c>
    </row>
    <row r="10" customFormat="false" ht="14.4" hidden="false" customHeight="true" outlineLevel="0" collapsed="false">
      <c r="B10" s="16" t="str">
        <f aca="false">IF(ISNA(MATCH(B8,entry!$F$3:$F$14,0))," ",VLOOKUP(B8,entry!$F$3:$G$14,2,0))</f>
        <v> </v>
      </c>
      <c r="C10" s="16"/>
      <c r="D10" s="16" t="str">
        <f aca="false">IF(ISNA(MATCH(D8,entry!$F$3:$F$14,0))," ",VLOOKUP(D8,entry!$F$3:$G$14,2,0))</f>
        <v> </v>
      </c>
      <c r="E10" s="16"/>
      <c r="F10" s="16" t="str">
        <f aca="false">IF(ISNA(MATCH(F8,entry!$F$3:$F$14,0))," ",VLOOKUP(F8,entry!$F$3:$G$14,2,0))</f>
        <v> </v>
      </c>
      <c r="G10" s="16"/>
      <c r="H10" s="16" t="str">
        <f aca="false">IF(ISNA(MATCH(H8,entry!$F$3:$F$14,0))," ",VLOOKUP(H8,entry!$F$3:$G$14,2,0))</f>
        <v> </v>
      </c>
      <c r="I10" s="16"/>
      <c r="J10" s="16" t="str">
        <f aca="false">IF(ISNA(MATCH(J8,entry!$F$3:$F$14,0))," ",VLOOKUP(J8,entry!$F$3:$G$14,2,0))</f>
        <v> </v>
      </c>
      <c r="K10" s="16"/>
      <c r="L10" s="16" t="str">
        <f aca="false">IF(ISNA(MATCH(L8,entry!$F$3:$F$14,0))," ",VLOOKUP(L8,entry!$F$3:$G$14,2,0))</f>
        <v> </v>
      </c>
      <c r="M10" s="16"/>
      <c r="N10" s="16" t="str">
        <f aca="false">IF(ISNA(MATCH(N8,entry!$F$3:$F$14,0))," ",VLOOKUP(N8,entry!$F$3:$G$14,2,0))</f>
        <v> </v>
      </c>
      <c r="O10" s="16"/>
      <c r="P10" s="28"/>
      <c r="S10" s="15" t="str">
        <f aca="false">_xlfn.FORMULATEXT(B2)</f>
        <v>=F32+1-WEEKDAY(F32)</v>
      </c>
      <c r="T10" s="15"/>
      <c r="U10" s="15"/>
      <c r="V10" s="15"/>
      <c r="W10" s="15"/>
      <c r="X10" s="15"/>
      <c r="Y10" s="15"/>
    </row>
    <row r="11" customFormat="false" ht="14.4" hidden="false" customHeight="true" outlineLevel="0" collapsed="false">
      <c r="B11" s="16" t="str">
        <f aca="false">IF(ISNA(MATCH(B8,entry!$H$3:$H$14,0))," ",VLOOKUP(B8,entry!$H$3:$I$14,2,0))</f>
        <v> </v>
      </c>
      <c r="C11" s="16"/>
      <c r="D11" s="16" t="str">
        <f aca="false">IF(ISNA(MATCH(D8,entry!$H$3:$H$14,0))," ",VLOOKUP(D8,entry!$H$3:$I$14,2,0))</f>
        <v> </v>
      </c>
      <c r="E11" s="16"/>
      <c r="F11" s="16" t="str">
        <f aca="false">IF(ISNA(MATCH(F8,entry!$H$3:$H$14,0))," ",VLOOKUP(F8,entry!$H$3:$I$14,2,0))</f>
        <v> </v>
      </c>
      <c r="G11" s="16"/>
      <c r="H11" s="16" t="str">
        <f aca="false">IF(ISNA(MATCH(H8,entry!$H$3:$H$14,0))," ",VLOOKUP(H8,entry!$H$3:$I$14,2,0))</f>
        <v> </v>
      </c>
      <c r="I11" s="16"/>
      <c r="J11" s="16" t="str">
        <f aca="false">IF(ISNA(MATCH(J8,entry!$H$3:$H$14,0))," ",VLOOKUP(J8,entry!$H$3:$I$14,2,0))</f>
        <v> </v>
      </c>
      <c r="K11" s="16"/>
      <c r="L11" s="16" t="str">
        <f aca="false">IF(ISNA(MATCH(L8,entry!$H$3:$H$14,0))," ",VLOOKUP(L8,entry!$H$3:$I$14,2,0))</f>
        <v> </v>
      </c>
      <c r="M11" s="16"/>
      <c r="N11" s="16" t="str">
        <f aca="false">IF(ISNA(MATCH(N8,entry!$H$3:$H$14,0))," ",VLOOKUP(N8,entry!$H$3:$I$14,2,0))</f>
        <v> </v>
      </c>
      <c r="O11" s="16"/>
      <c r="P11" s="28"/>
      <c r="S11" s="15"/>
      <c r="T11" s="15" t="s">
        <v>3</v>
      </c>
    </row>
    <row r="12" customFormat="false" ht="14.4" hidden="false" customHeight="true" outlineLevel="0" collapsed="false">
      <c r="B12" s="16" t="str">
        <f aca="false">IF(ISNA(MATCH(DAY(B8),entry!$J$3:$J$14,0))," ",VLOOKUP(DAY(B8),entry!$J$3:$K$14,2,0))</f>
        <v> </v>
      </c>
      <c r="C12" s="16"/>
      <c r="D12" s="16" t="str">
        <f aca="false">IF(ISNA(MATCH(DAY(D8),entry!$J$3:$J$14,0))," ",VLOOKUP(DAY(D8),entry!$J$3:$K$14,2,0))</f>
        <v> </v>
      </c>
      <c r="E12" s="16"/>
      <c r="F12" s="16" t="str">
        <f aca="false">IF(ISNA(MATCH(DAY(F8),entry!$J$3:$J$14,0))," ",VLOOKUP(DAY(F8),entry!$J$3:$K$14,2,0))</f>
        <v> </v>
      </c>
      <c r="G12" s="16"/>
      <c r="H12" s="16" t="str">
        <f aca="false">IF(ISNA(MATCH(DAY(H8),entry!$J$3:$J$14,0))," ",VLOOKUP(DAY(H8),entry!$J$3:$K$14,2,0))</f>
        <v> </v>
      </c>
      <c r="I12" s="16"/>
      <c r="J12" s="16" t="str">
        <f aca="false">IF(ISNA(MATCH(DAY(J8),entry!$J$3:$J$14,0))," ",VLOOKUP(DAY(J8),entry!$J$3:$K$14,2,0))</f>
        <v> </v>
      </c>
      <c r="K12" s="16"/>
      <c r="L12" s="16" t="str">
        <f aca="false">IF(ISNA(MATCH(DAY(L8),entry!$J$3:$J$14,0))," ",VLOOKUP(DAY(L8),entry!$J$3:$K$14,2,0))</f>
        <v> </v>
      </c>
      <c r="M12" s="16"/>
      <c r="N12" s="16" t="str">
        <f aca="false">IF(ISNA(MATCH(DAY(N8),entry!$J$3:$J$14,0))," ",VLOOKUP(DAY(N8),entry!$J$3:$K$14,2,0))</f>
        <v> </v>
      </c>
      <c r="O12" s="16"/>
      <c r="P12" s="28"/>
      <c r="S12" s="15"/>
      <c r="T12" s="15" t="s">
        <v>4</v>
      </c>
    </row>
    <row r="13" customFormat="false" ht="14.4" hidden="false" customHeight="true" outlineLevel="0" collapsed="false">
      <c r="B13" s="16"/>
      <c r="C13" s="16"/>
      <c r="D13" s="16"/>
      <c r="E13" s="16"/>
      <c r="F13" s="16"/>
      <c r="G13" s="16"/>
      <c r="H13" s="16"/>
      <c r="I13" s="16"/>
      <c r="J13" s="16"/>
      <c r="K13" s="16"/>
      <c r="L13" s="16"/>
      <c r="M13" s="16"/>
      <c r="N13" s="16"/>
      <c r="O13" s="16"/>
      <c r="P13" s="28"/>
      <c r="S13" s="15"/>
      <c r="T13" s="15" t="s">
        <v>23</v>
      </c>
    </row>
    <row r="14" customFormat="false" ht="14.4" hidden="false" customHeight="true" outlineLevel="0" collapsed="false">
      <c r="B14" s="12" t="n">
        <f aca="false">N8+1</f>
        <v>43478</v>
      </c>
      <c r="C14" s="27" t="str">
        <f aca="false">IF(ISNA(MATCH(P14,entry!$B$3:$B$51,0))," ",VLOOKUP(P14,entry!$B$3:$C$51,2,0))</f>
        <v> </v>
      </c>
      <c r="D14" s="12" t="n">
        <f aca="false">B14+1</f>
        <v>43479</v>
      </c>
      <c r="E14" s="27" t="str">
        <f aca="false">IF(ISNA(MATCH(D14,entry!$B$3:$B$51,0))," ",VLOOKUP(D14,entry!$B$3:$C$51,2,0))</f>
        <v> </v>
      </c>
      <c r="F14" s="12" t="n">
        <f aca="false">D14+1</f>
        <v>43480</v>
      </c>
      <c r="G14" s="27" t="str">
        <f aca="false">IF(ISNA(MATCH(F14,entry!$B$3:$B$51,0))," ",VLOOKUP(F14,entry!$B$3:$C$51,2,0))</f>
        <v> </v>
      </c>
      <c r="H14" s="12" t="n">
        <f aca="false">F14+1</f>
        <v>43481</v>
      </c>
      <c r="I14" s="27" t="str">
        <f aca="false">IF(ISNA(MATCH(H14,entry!$B$3:$B$51,0))," ",VLOOKUP(H14,entry!$B$3:$C$51,2,0))</f>
        <v> </v>
      </c>
      <c r="J14" s="12" t="n">
        <f aca="false">H14+1</f>
        <v>43482</v>
      </c>
      <c r="K14" s="27" t="str">
        <f aca="false">IF(ISNA(MATCH(J14,entry!$B$3:$B$51,0))," ",VLOOKUP(J14,entry!$B$3:$C$51,2,0))</f>
        <v> </v>
      </c>
      <c r="L14" s="12" t="n">
        <f aca="false">J14+1</f>
        <v>43483</v>
      </c>
      <c r="M14" s="27" t="str">
        <f aca="false">IF(ISNA(MATCH(L14,entry!$B$3:$B$51,0))," ",VLOOKUP(L14,entry!$B$3:$C$51,2,0))</f>
        <v> </v>
      </c>
      <c r="N14" s="12" t="n">
        <f aca="false">L14+1</f>
        <v>43484</v>
      </c>
      <c r="O14" s="27" t="str">
        <f aca="false">IF(ISNA(MATCH(N14,entry!$B$3:$B$51,0))," ",VLOOKUP(N14,entry!$B$3:$C$51,2,0))</f>
        <v> </v>
      </c>
      <c r="P14" s="28"/>
      <c r="S14" s="17" t="str">
        <f aca="false">_xlfn.FORMULATEXT(C2)</f>
        <v>=IF(ISNA(MATCH(B2,$entry.$B$3:$B$51,0))," ",VLOOKUP(B2,$entry.$B$3:$C$51,2,0))</v>
      </c>
      <c r="T14" s="17"/>
    </row>
    <row r="15" customFormat="false" ht="14.4" hidden="false" customHeight="true" outlineLevel="0" collapsed="false">
      <c r="B15" s="16" t="str">
        <f aca="false">IF(ISNA(MATCH(B14,entry!$D$3:$D$51,0))," ",VLOOKUP(B14,entry!$D$3:$E$51,2,0))</f>
        <v> </v>
      </c>
      <c r="C15" s="16"/>
      <c r="D15" s="16" t="str">
        <f aca="false">IF(ISNA(MATCH(D14,entry!$D$3:$D$51,0))," ",VLOOKUP(D14,entry!$D$3:$E$51,2,0))</f>
        <v> </v>
      </c>
      <c r="E15" s="16"/>
      <c r="F15" s="16" t="str">
        <f aca="false">IF(ISNA(MATCH(F14,entry!$D$3:$D$51,0))," ",VLOOKUP(F14,entry!$D$3:$E$51,2,0))</f>
        <v> </v>
      </c>
      <c r="G15" s="16"/>
      <c r="H15" s="16" t="str">
        <f aca="false">IF(ISNA(MATCH(H14,entry!$D$3:$D$51,0))," ",VLOOKUP(H14,entry!$D$3:$E$51,2,0))</f>
        <v> </v>
      </c>
      <c r="I15" s="16"/>
      <c r="J15" s="16" t="str">
        <f aca="false">IF(ISNA(MATCH(J14,entry!$D$3:$D$51,0))," ",VLOOKUP(J14,entry!$D$3:$E$51,2,0))</f>
        <v> </v>
      </c>
      <c r="K15" s="16"/>
      <c r="L15" s="16" t="str">
        <f aca="false">IF(ISNA(MATCH(L14,entry!$D$3:$D$51,0))," ",VLOOKUP(L14,entry!$D$3:$E$51,2,0))</f>
        <v> </v>
      </c>
      <c r="M15" s="16"/>
      <c r="N15" s="16" t="str">
        <f aca="false">IF(ISNA(MATCH(N14,entry!$D$3:$D$51,0))," ",VLOOKUP(N14,entry!$D$3:$E$51,2,0))</f>
        <v> </v>
      </c>
      <c r="O15" s="16"/>
      <c r="P15" s="28"/>
      <c r="S15" s="17"/>
      <c r="T15" s="18" t="s">
        <v>20</v>
      </c>
      <c r="U15" s="18"/>
      <c r="V15" s="18"/>
      <c r="W15" s="18"/>
      <c r="X15" s="18"/>
      <c r="Y15" s="18"/>
      <c r="Z15" s="18"/>
      <c r="AA15" s="18"/>
    </row>
    <row r="16" customFormat="false" ht="14.4" hidden="false" customHeight="true" outlineLevel="0" collapsed="false">
      <c r="B16" s="16" t="str">
        <f aca="false">IF(ISNA(MATCH(B14,entry!$F$3:$F$14,0))," ",VLOOKUP(B14,entry!$F$3:$G$14,2,0))</f>
        <v> </v>
      </c>
      <c r="C16" s="16"/>
      <c r="D16" s="16" t="str">
        <f aca="false">IF(ISNA(MATCH(D14,entry!$F$3:$F$14,0))," ",VLOOKUP(D14,entry!$F$3:$G$14,2,0))</f>
        <v> </v>
      </c>
      <c r="E16" s="16"/>
      <c r="F16" s="16" t="str">
        <f aca="false">IF(ISNA(MATCH(F14,entry!$F$3:$F$14,0))," ",VLOOKUP(F14,entry!$F$3:$G$14,2,0))</f>
        <v> </v>
      </c>
      <c r="G16" s="16"/>
      <c r="H16" s="16" t="str">
        <f aca="false">IF(ISNA(MATCH(H14,entry!$F$3:$F$14,0))," ",VLOOKUP(H14,entry!$F$3:$G$14,2,0))</f>
        <v> </v>
      </c>
      <c r="I16" s="16"/>
      <c r="J16" s="16" t="str">
        <f aca="false">IF(ISNA(MATCH(J14,entry!$F$3:$F$14,0))," ",VLOOKUP(J14,entry!$F$3:$G$14,2,0))</f>
        <v> </v>
      </c>
      <c r="K16" s="16"/>
      <c r="L16" s="16" t="str">
        <f aca="false">IF(ISNA(MATCH(L14,entry!$F$3:$F$14,0))," ",VLOOKUP(L14,entry!$F$3:$G$14,2,0))</f>
        <v> </v>
      </c>
      <c r="M16" s="16"/>
      <c r="N16" s="16" t="str">
        <f aca="false">IF(ISNA(MATCH(N14,entry!$F$3:$F$14,0))," ",VLOOKUP(N14,entry!$F$3:$G$14,2,0))</f>
        <v> </v>
      </c>
      <c r="O16" s="16"/>
      <c r="P16" s="28"/>
      <c r="T16" s="18"/>
      <c r="U16" s="18"/>
      <c r="V16" s="18"/>
      <c r="W16" s="18"/>
      <c r="X16" s="18"/>
      <c r="Y16" s="18"/>
      <c r="Z16" s="18"/>
      <c r="AA16" s="18"/>
    </row>
    <row r="17" customFormat="false" ht="14.4" hidden="false" customHeight="true" outlineLevel="0" collapsed="false">
      <c r="B17" s="16" t="str">
        <f aca="false">IF(ISNA(MATCH(B14,entry!$H$3:$H$14,0))," ",VLOOKUP(B14,entry!$H$3:$I$14,2,0))</f>
        <v> </v>
      </c>
      <c r="C17" s="16"/>
      <c r="D17" s="16" t="str">
        <f aca="false">IF(ISNA(MATCH(D14,entry!$H$3:$H$14,0))," ",VLOOKUP(D14,entry!$H$3:$I$14,2,0))</f>
        <v> </v>
      </c>
      <c r="E17" s="16"/>
      <c r="F17" s="16" t="str">
        <f aca="false">IF(ISNA(MATCH(F14,entry!$H$3:$H$14,0))," ",VLOOKUP(F14,entry!$H$3:$I$14,2,0))</f>
        <v> </v>
      </c>
      <c r="G17" s="16"/>
      <c r="H17" s="16" t="str">
        <f aca="false">IF(ISNA(MATCH(H14,entry!$H$3:$H$14,0))," ",VLOOKUP(H14,entry!$H$3:$I$14,2,0))</f>
        <v> </v>
      </c>
      <c r="I17" s="16"/>
      <c r="J17" s="16" t="str">
        <f aca="false">IF(ISNA(MATCH(J14,entry!$H$3:$H$14,0))," ",VLOOKUP(J14,entry!$H$3:$I$14,2,0))</f>
        <v> </v>
      </c>
      <c r="K17" s="16"/>
      <c r="L17" s="16" t="str">
        <f aca="false">IF(ISNA(MATCH(L14,entry!$H$3:$H$14,0))," ",VLOOKUP(L14,entry!$H$3:$I$14,2,0))</f>
        <v> </v>
      </c>
      <c r="M17" s="16"/>
      <c r="N17" s="16" t="str">
        <f aca="false">IF(ISNA(MATCH(N14,entry!$H$3:$H$14,0))," ",VLOOKUP(N14,entry!$H$3:$I$14,2,0))</f>
        <v> </v>
      </c>
      <c r="O17" s="16"/>
      <c r="P17" s="28"/>
      <c r="S17" s="17"/>
      <c r="T17" s="18" t="s">
        <v>7</v>
      </c>
      <c r="U17" s="18"/>
      <c r="V17" s="18"/>
      <c r="W17" s="18"/>
      <c r="X17" s="18"/>
      <c r="Y17" s="18"/>
      <c r="Z17" s="18"/>
      <c r="AA17" s="18"/>
    </row>
    <row r="18" customFormat="false" ht="14.4" hidden="false" customHeight="true" outlineLevel="0" collapsed="false">
      <c r="B18" s="16" t="str">
        <f aca="false">IF(ISNA(MATCH(DAY(B14),entry!$J$3:$J$14,0))," ",VLOOKUP(DAY(B14),entry!$J$3:$K$14,2,0))</f>
        <v> </v>
      </c>
      <c r="C18" s="16"/>
      <c r="D18" s="16" t="str">
        <f aca="false">IF(ISNA(MATCH(DAY(D14),entry!$J$3:$J$14,0))," ",VLOOKUP(DAY(D14),entry!$J$3:$K$14,2,0))</f>
        <v> </v>
      </c>
      <c r="E18" s="16"/>
      <c r="F18" s="16" t="str">
        <f aca="false">IF(ISNA(MATCH(DAY(F14),entry!$J$3:$J$14,0))," ",VLOOKUP(DAY(F14),entry!$J$3:$K$14,2,0))</f>
        <v> </v>
      </c>
      <c r="G18" s="16"/>
      <c r="H18" s="16" t="str">
        <f aca="false">IF(ISNA(MATCH(DAY(H14),entry!$J$3:$J$14,0))," ",VLOOKUP(DAY(H14),entry!$J$3:$K$14,2,0))</f>
        <v> </v>
      </c>
      <c r="I18" s="16"/>
      <c r="J18" s="16" t="str">
        <f aca="false">IF(ISNA(MATCH(DAY(J14),entry!$J$3:$J$14,0))," ",VLOOKUP(DAY(J14),entry!$J$3:$K$14,2,0))</f>
        <v> </v>
      </c>
      <c r="K18" s="16"/>
      <c r="L18" s="16" t="str">
        <f aca="false">IF(ISNA(MATCH(DAY(L14),entry!$J$3:$J$14,0))," ",VLOOKUP(DAY(L14),entry!$J$3:$K$14,2,0))</f>
        <v> </v>
      </c>
      <c r="M18" s="16"/>
      <c r="N18" s="16" t="str">
        <f aca="false">IF(ISNA(MATCH(DAY(N14),entry!$J$3:$J$14,0))," ",VLOOKUP(DAY(N14),entry!$J$3:$K$14,2,0))</f>
        <v> </v>
      </c>
      <c r="O18" s="16"/>
      <c r="P18" s="28"/>
      <c r="T18" s="18"/>
      <c r="U18" s="18"/>
      <c r="V18" s="18"/>
      <c r="W18" s="18"/>
      <c r="X18" s="18"/>
      <c r="Y18" s="18"/>
      <c r="Z18" s="18"/>
      <c r="AA18" s="18"/>
    </row>
    <row r="19" customFormat="false" ht="14.4" hidden="false" customHeight="true" outlineLevel="0" collapsed="false">
      <c r="B19" s="16"/>
      <c r="C19" s="16"/>
      <c r="D19" s="16"/>
      <c r="E19" s="16"/>
      <c r="F19" s="16"/>
      <c r="G19" s="16"/>
      <c r="H19" s="16"/>
      <c r="I19" s="16"/>
      <c r="J19" s="16"/>
      <c r="K19" s="16"/>
      <c r="L19" s="16"/>
      <c r="M19" s="16"/>
      <c r="N19" s="16"/>
      <c r="O19" s="16"/>
      <c r="P19" s="28"/>
      <c r="S19" s="17" t="str">
        <f aca="false">_xlfn.FORMULATEXT(B3)</f>
        <v>=IF(ISNA(MATCH(B2,$entry.$D$3:$D$51,0))," ",VLOOKUP(B2,$entry.$D$3:$E$51,2,0))</v>
      </c>
    </row>
    <row r="20" customFormat="false" ht="14.4" hidden="false" customHeight="true" outlineLevel="0" collapsed="false">
      <c r="B20" s="12" t="n">
        <f aca="false">N14+1</f>
        <v>43485</v>
      </c>
      <c r="C20" s="27" t="str">
        <f aca="false">IF(ISNA(MATCH(B20,entry!$B$3:$B$51,0))," ",VLOOKUP(B20,entry!$B$3:$C$51,2,0))</f>
        <v> </v>
      </c>
      <c r="D20" s="12" t="n">
        <f aca="false">B20+1</f>
        <v>43486</v>
      </c>
      <c r="E20" s="27" t="str">
        <f aca="false">IF(ISNA(MATCH(D20,entry!$B$3:$B$51,0))," ",VLOOKUP(D20,entry!$B$3:$C$51,2,0))</f>
        <v> </v>
      </c>
      <c r="F20" s="12" t="n">
        <f aca="false">D20+1</f>
        <v>43487</v>
      </c>
      <c r="G20" s="27" t="str">
        <f aca="false">IF(ISNA(MATCH(F20,entry!$B$3:$B$51,0))," ",VLOOKUP(F20,entry!$B$3:$C$51,2,0))</f>
        <v> </v>
      </c>
      <c r="H20" s="12" t="n">
        <f aca="false">F20+1</f>
        <v>43488</v>
      </c>
      <c r="I20" s="27" t="str">
        <f aca="false">IF(ISNA(MATCH(H20,entry!$B$3:$B$51,0))," ",VLOOKUP(H20,entry!$B$3:$C$51,2,0))</f>
        <v> </v>
      </c>
      <c r="J20" s="12" t="n">
        <f aca="false">H20+1</f>
        <v>43489</v>
      </c>
      <c r="K20" s="27" t="str">
        <f aca="false">IF(ISNA(MATCH(J20,entry!$B$3:$B$51,0))," ",VLOOKUP(J20,entry!$B$3:$C$51,2,0))</f>
        <v> </v>
      </c>
      <c r="L20" s="12" t="n">
        <f aca="false">J20+1</f>
        <v>43490</v>
      </c>
      <c r="M20" s="27" t="str">
        <f aca="false">IF(ISNA(MATCH(L20,entry!$B$3:$B$51,0))," ",VLOOKUP(L20,entry!$B$3:$C$51,2,0))</f>
        <v> </v>
      </c>
      <c r="N20" s="12" t="n">
        <f aca="false">L20+1</f>
        <v>43491</v>
      </c>
      <c r="O20" s="27" t="str">
        <f aca="false">IF(ISNA(MATCH(N20,entry!$B$3:$B$51,0))," ",VLOOKUP(N20,entry!$B$3:$C$51,2,0))</f>
        <v> </v>
      </c>
      <c r="P20" s="28"/>
      <c r="S20" s="17"/>
      <c r="T20" s="19" t="s">
        <v>24</v>
      </c>
      <c r="U20" s="19"/>
      <c r="V20" s="19"/>
      <c r="W20" s="19"/>
      <c r="X20" s="19"/>
      <c r="Y20" s="19"/>
      <c r="Z20" s="19"/>
      <c r="AA20" s="19"/>
    </row>
    <row r="21" customFormat="false" ht="14.4" hidden="false" customHeight="true" outlineLevel="0" collapsed="false">
      <c r="B21" s="16" t="str">
        <f aca="false">IF(ISNA(MATCH(B20,entry!$D$3:$D$51,0))," ",VLOOKUP(B20,entry!$D$3:$E$51,2,0))</f>
        <v> </v>
      </c>
      <c r="C21" s="16"/>
      <c r="D21" s="16" t="str">
        <f aca="false">IF(ISNA(MATCH(D20,entry!$D$3:$D$51,0))," ",VLOOKUP(D20,entry!$D$3:$E$51,2,0))</f>
        <v>Martin Luther King Day</v>
      </c>
      <c r="E21" s="16"/>
      <c r="F21" s="16" t="str">
        <f aca="false">IF(ISNA(MATCH(F20,entry!$D$3:$D$51,0))," ",VLOOKUP(F20,entry!$D$3:$E$51,2,0))</f>
        <v> </v>
      </c>
      <c r="G21" s="16"/>
      <c r="H21" s="16" t="str">
        <f aca="false">IF(ISNA(MATCH(H20,entry!$D$3:$D$51,0))," ",VLOOKUP(H20,entry!$D$3:$E$51,2,0))</f>
        <v> </v>
      </c>
      <c r="I21" s="16"/>
      <c r="J21" s="16" t="str">
        <f aca="false">IF(ISNA(MATCH(J20,entry!$D$3:$D$51,0))," ",VLOOKUP(J20,entry!$D$3:$E$51,2,0))</f>
        <v> </v>
      </c>
      <c r="K21" s="16"/>
      <c r="L21" s="16" t="str">
        <f aca="false">IF(ISNA(MATCH(L20,entry!$D$3:$D$51,0))," ",VLOOKUP(L20,entry!$D$3:$E$51,2,0))</f>
        <v> </v>
      </c>
      <c r="M21" s="16"/>
      <c r="N21" s="16" t="str">
        <f aca="false">IF(ISNA(MATCH(N20,entry!$D$3:$D$51,0))," ",VLOOKUP(N20,entry!$D$3:$E$51,2,0))</f>
        <v> </v>
      </c>
      <c r="O21" s="16"/>
      <c r="P21" s="28"/>
      <c r="T21" s="19"/>
      <c r="U21" s="19"/>
      <c r="V21" s="19"/>
      <c r="W21" s="19"/>
      <c r="X21" s="19"/>
      <c r="Y21" s="19"/>
      <c r="Z21" s="19"/>
      <c r="AA21" s="19"/>
    </row>
    <row r="22" customFormat="false" ht="14.4" hidden="false" customHeight="true" outlineLevel="0" collapsed="false">
      <c r="B22" s="16" t="str">
        <f aca="false">IF(ISNA(MATCH(B20,entry!$F$3:$F$14,0))," ",VLOOKUP(B20,entry!$F$3:$G$14,2,0))</f>
        <v> </v>
      </c>
      <c r="C22" s="16"/>
      <c r="D22" s="16" t="str">
        <f aca="false">IF(ISNA(MATCH(D20,entry!$F$3:$F$14,0))," ",VLOOKUP(D20,entry!$F$3:$G$14,2,0))</f>
        <v> </v>
      </c>
      <c r="E22" s="16"/>
      <c r="F22" s="16" t="str">
        <f aca="false">IF(ISNA(MATCH(F20,entry!$F$3:$F$14,0))," ",VLOOKUP(F20,entry!$F$3:$G$14,2,0))</f>
        <v> </v>
      </c>
      <c r="G22" s="16"/>
      <c r="H22" s="16" t="str">
        <f aca="false">IF(ISNA(MATCH(H20,entry!$F$3:$F$14,0))," ",VLOOKUP(H20,entry!$F$3:$G$14,2,0))</f>
        <v> </v>
      </c>
      <c r="I22" s="16"/>
      <c r="J22" s="16" t="str">
        <f aca="false">IF(ISNA(MATCH(J20,entry!$F$3:$F$14,0))," ",VLOOKUP(J20,entry!$F$3:$G$14,2,0))</f>
        <v> </v>
      </c>
      <c r="K22" s="16"/>
      <c r="L22" s="16" t="str">
        <f aca="false">IF(ISNA(MATCH(L20,entry!$F$3:$F$14,0))," ",VLOOKUP(L20,entry!$F$3:$G$14,2,0))</f>
        <v> </v>
      </c>
      <c r="M22" s="16"/>
      <c r="N22" s="16" t="str">
        <f aca="false">IF(ISNA(MATCH(N20,entry!$F$3:$F$14,0))," ",VLOOKUP(N20,entry!$F$3:$G$14,2,0))</f>
        <v> </v>
      </c>
      <c r="O22" s="16"/>
      <c r="P22" s="28"/>
      <c r="T22" s="17" t="s">
        <v>9</v>
      </c>
    </row>
    <row r="23" customFormat="false" ht="14.4" hidden="false" customHeight="true" outlineLevel="0" collapsed="false">
      <c r="B23" s="16" t="str">
        <f aca="false">IF(ISNA(MATCH(B20,entry!$H$3:$H$14,0))," ",VLOOKUP(B20,entry!$H$3:$I$14,2,0))</f>
        <v> </v>
      </c>
      <c r="C23" s="16"/>
      <c r="D23" s="16" t="str">
        <f aca="false">IF(ISNA(MATCH(D20,entry!$H$3:$H$14,0))," ",VLOOKUP(D20,entry!$H$3:$I$14,2,0))</f>
        <v> </v>
      </c>
      <c r="E23" s="16"/>
      <c r="F23" s="16" t="str">
        <f aca="false">IF(ISNA(MATCH(F20,entry!$H$3:$H$14,0))," ",VLOOKUP(F20,entry!$H$3:$I$14,2,0))</f>
        <v> </v>
      </c>
      <c r="G23" s="16"/>
      <c r="H23" s="16" t="str">
        <f aca="false">IF(ISNA(MATCH(H20,entry!$H$3:$H$14,0))," ",VLOOKUP(H20,entry!$H$3:$I$14,2,0))</f>
        <v> </v>
      </c>
      <c r="I23" s="16"/>
      <c r="J23" s="16" t="str">
        <f aca="false">IF(ISNA(MATCH(J20,entry!$H$3:$H$14,0))," ",VLOOKUP(J20,entry!$H$3:$I$14,2,0))</f>
        <v> </v>
      </c>
      <c r="K23" s="16"/>
      <c r="L23" s="16" t="str">
        <f aca="false">IF(ISNA(MATCH(L20,entry!$H$3:$H$14,0))," ",VLOOKUP(L20,entry!$H$3:$I$14,2,0))</f>
        <v> </v>
      </c>
      <c r="M23" s="16"/>
      <c r="N23" s="16" t="str">
        <f aca="false">IF(ISNA(MATCH(N20,entry!$H$3:$H$14,0))," ",VLOOKUP(N20,entry!$H$3:$I$14,2,0))</f>
        <v> </v>
      </c>
      <c r="O23" s="16"/>
      <c r="P23" s="28"/>
      <c r="S23" s="17"/>
      <c r="T23" s="18" t="s">
        <v>10</v>
      </c>
      <c r="U23" s="18"/>
      <c r="V23" s="18"/>
      <c r="W23" s="18"/>
      <c r="X23" s="18"/>
      <c r="Y23" s="18"/>
      <c r="Z23" s="18"/>
      <c r="AA23" s="18"/>
    </row>
    <row r="24" customFormat="false" ht="14.4" hidden="false" customHeight="true" outlineLevel="0" collapsed="false">
      <c r="B24" s="16" t="str">
        <f aca="false">IF(ISNA(MATCH(DAY(B20),entry!$J$3:$J$14,0))," ",VLOOKUP(DAY(B20),entry!$J$3:$K$14,2,0))</f>
        <v> </v>
      </c>
      <c r="C24" s="16"/>
      <c r="D24" s="16" t="str">
        <f aca="false">IF(ISNA(MATCH(DAY(D20),entry!$J$3:$J$14,0))," ",VLOOKUP(DAY(D20),entry!$J$3:$K$14,2,0))</f>
        <v> </v>
      </c>
      <c r="E24" s="16"/>
      <c r="F24" s="16" t="str">
        <f aca="false">IF(ISNA(MATCH(DAY(F20),entry!$J$3:$J$14,0))," ",VLOOKUP(DAY(F20),entry!$J$3:$K$14,2,0))</f>
        <v> </v>
      </c>
      <c r="G24" s="16"/>
      <c r="H24" s="16" t="str">
        <f aca="false">IF(ISNA(MATCH(DAY(H20),entry!$J$3:$J$14,0))," ",VLOOKUP(DAY(H20),entry!$J$3:$K$14,2,0))</f>
        <v> </v>
      </c>
      <c r="I24" s="16"/>
      <c r="J24" s="16" t="str">
        <f aca="false">IF(ISNA(MATCH(DAY(J20),entry!$J$3:$J$14,0))," ",VLOOKUP(DAY(J20),entry!$J$3:$K$14,2,0))</f>
        <v> </v>
      </c>
      <c r="K24" s="16"/>
      <c r="L24" s="16" t="str">
        <f aca="false">IF(ISNA(MATCH(DAY(L20),entry!$J$3:$J$14,0))," ",VLOOKUP(DAY(L20),entry!$J$3:$K$14,2,0))</f>
        <v> </v>
      </c>
      <c r="M24" s="16"/>
      <c r="N24" s="16" t="str">
        <f aca="false">IF(ISNA(MATCH(DAY(N20),entry!$J$3:$J$14,0))," ",VLOOKUP(DAY(N20),entry!$J$3:$K$14,2,0))</f>
        <v> </v>
      </c>
      <c r="O24" s="16"/>
      <c r="P24" s="28"/>
      <c r="T24" s="18"/>
      <c r="U24" s="18"/>
      <c r="V24" s="18"/>
      <c r="W24" s="18"/>
      <c r="X24" s="18"/>
      <c r="Y24" s="18"/>
      <c r="Z24" s="18"/>
      <c r="AA24" s="18"/>
    </row>
    <row r="25" customFormat="false" ht="14.4" hidden="false" customHeight="true" outlineLevel="0" collapsed="false">
      <c r="B25" s="16"/>
      <c r="C25" s="16"/>
      <c r="D25" s="16"/>
      <c r="E25" s="16"/>
      <c r="F25" s="16"/>
      <c r="G25" s="16"/>
      <c r="H25" s="16"/>
      <c r="I25" s="16"/>
      <c r="J25" s="16"/>
      <c r="K25" s="16"/>
      <c r="L25" s="16"/>
      <c r="M25" s="16"/>
      <c r="N25" s="16"/>
      <c r="O25" s="16"/>
      <c r="P25" s="28"/>
      <c r="S25" s="17" t="str">
        <f aca="false">_xlfn.FORMULATEXT(B4)</f>
        <v>=IF(ISNA(MATCH(B2,$entry.$F$3:$F$14,0))," ",VLOOKUP(B2,$entry.$F$3:$G$14,2,0))</v>
      </c>
      <c r="T25" s="17"/>
    </row>
    <row r="26" customFormat="false" ht="14.4" hidden="false" customHeight="true" outlineLevel="0" collapsed="false">
      <c r="B26" s="10" t="n">
        <f aca="false">N20+1</f>
        <v>43492</v>
      </c>
      <c r="C26" s="10" t="str">
        <f aca="false">IF(ISNA(MATCH(B26,entry!$B$3:$B$51,0))," ",VLOOKUP($C$26,entry!$B$3:$C$51,2,0))</f>
        <v> </v>
      </c>
      <c r="D26" s="10" t="n">
        <f aca="false">B26+1</f>
        <v>43493</v>
      </c>
      <c r="E26" s="10" t="str">
        <f aca="false">IF(ISNA(MATCH(D26,entry!$B$3:$B$51,0))," ",VLOOKUP(D26,entry!$B$3:$C$51,2,0))</f>
        <v> </v>
      </c>
      <c r="F26" s="10" t="n">
        <f aca="false">D26+1</f>
        <v>43494</v>
      </c>
      <c r="G26" s="10" t="str">
        <f aca="false">IF(ISNA(MATCH(F26,entry!$B$3:$B$51,0))," ",VLOOKUP(F26,entry!$B$3:$C$51,2,0))</f>
        <v> </v>
      </c>
      <c r="H26" s="10" t="n">
        <f aca="false">F26+1</f>
        <v>43495</v>
      </c>
      <c r="I26" s="10" t="str">
        <f aca="false">IF(ISNA(MATCH(H26,entry!$B$3:$B$51,0))," ",VLOOKUP(H26,entry!$B$3:$C$51,2,0))</f>
        <v> </v>
      </c>
      <c r="J26" s="10" t="n">
        <f aca="false">H26+1</f>
        <v>43496</v>
      </c>
      <c r="K26" s="10" t="str">
        <f aca="false">IF(ISNA(MATCH(J26,entry!$B$3:$B$51,0))," ",VLOOKUP(J26,entry!$B$3:$C$51,2,0))</f>
        <v> </v>
      </c>
      <c r="L26" s="10" t="n">
        <f aca="false">J26+1</f>
        <v>43497</v>
      </c>
      <c r="M26" s="10" t="str">
        <f aca="false">IF(ISNA(MATCH(L26,entry!$B$3:$B$51,0))," ",VLOOKUP(L26,entry!$B$3:$C$51,2,0))</f>
        <v> </v>
      </c>
      <c r="N26" s="10" t="n">
        <f aca="false">L26+1</f>
        <v>43498</v>
      </c>
      <c r="O26" s="10" t="str">
        <f aca="false">IF(ISNA(MATCH(N26,entry!$B$3:$B$51,0))," ",VLOOKUP(N26,entry!$B$3:$C$51,2,0))</f>
        <v>Ground Hog's Day</v>
      </c>
      <c r="P26" s="28"/>
      <c r="S26" s="17"/>
      <c r="T26" s="17" t="s">
        <v>11</v>
      </c>
    </row>
    <row r="27" customFormat="false" ht="14.4" hidden="false" customHeight="true" outlineLevel="0" collapsed="false">
      <c r="B27" s="10" t="str">
        <f aca="false">IF(ISNA(MATCH(B26,entry!$D$3:$D$51,0))," ",VLOOKUP(B26,entry!$D$3:$E$51,2,0))</f>
        <v> </v>
      </c>
      <c r="C27" s="10"/>
      <c r="D27" s="10" t="str">
        <f aca="false">IF(ISNA(MATCH(D26,entry!$D$3:$D$51,0))," ",VLOOKUP(D26,entry!$D$3:$E$51,2,0))</f>
        <v> </v>
      </c>
      <c r="E27" s="10"/>
      <c r="F27" s="10" t="str">
        <f aca="false">IF(ISNA(MATCH(F26,entry!$D$3:$D$51,0))," ",VLOOKUP(F26,entry!$D$3:$E$51,2,0))</f>
        <v>Harriet Tubman Birthday</v>
      </c>
      <c r="G27" s="10"/>
      <c r="H27" s="10" t="str">
        <f aca="false">IF(ISNA(MATCH(H26,entry!$D$3:$D$51,0))," ",VLOOKUP(H26,entry!$D$3:$E$51,2,0))</f>
        <v> </v>
      </c>
      <c r="I27" s="10"/>
      <c r="J27" s="10" t="str">
        <f aca="false">IF(ISNA(MATCH(J26,entry!$D$3:$D$51,0))," ",VLOOKUP(J26,entry!$D$3:$E$51,2,0))</f>
        <v> </v>
      </c>
      <c r="K27" s="10"/>
      <c r="L27" s="10" t="str">
        <f aca="false">IF(ISNA(MATCH(L26,entry!$D$3:$D$51,0))," ",VLOOKUP(L26,entry!$D$3:$E$51,2,0))</f>
        <v> </v>
      </c>
      <c r="M27" s="10"/>
      <c r="N27" s="10" t="str">
        <f aca="false">IF(ISNA(MATCH(N26,entry!$D$3:$D$51,0))," ",VLOOKUP(N26,entry!$D$3:$E$51,2,0))</f>
        <v> </v>
      </c>
      <c r="O27" s="10"/>
      <c r="P27" s="28"/>
      <c r="S27" s="17"/>
      <c r="T27" s="19" t="s">
        <v>12</v>
      </c>
      <c r="U27" s="19"/>
      <c r="V27" s="19"/>
      <c r="W27" s="19"/>
      <c r="X27" s="19"/>
      <c r="Y27" s="19"/>
      <c r="Z27" s="19"/>
      <c r="AA27" s="19"/>
    </row>
    <row r="28" customFormat="false" ht="14.4" hidden="false" customHeight="true" outlineLevel="0" collapsed="false">
      <c r="B28" s="10" t="str">
        <f aca="false">IF(ISNA(MATCH(B26,entry!$F$3:$F$14,0))," ",VLOOKUP(B26,entry!$F$3:$G$14,2,0))</f>
        <v> </v>
      </c>
      <c r="C28" s="10"/>
      <c r="D28" s="10" t="str">
        <f aca="false">IF(ISNA(MATCH(D26,entry!$F$3:$F$14,0))," ",VLOOKUP(D26,entry!$F$3:$G$14,2,0))</f>
        <v> </v>
      </c>
      <c r="E28" s="10"/>
      <c r="F28" s="10" t="str">
        <f aca="false">IF(ISNA(MATCH(F26,entry!$F$3:$F$14,0))," ",VLOOKUP(F26,entry!$F$3:$G$14,2,0))</f>
        <v> </v>
      </c>
      <c r="G28" s="10"/>
      <c r="H28" s="10" t="str">
        <f aca="false">IF(ISNA(MATCH(H26,entry!$F$3:$F$14,0))," ",VLOOKUP(H26,entry!$F$3:$G$14,2,0))</f>
        <v> </v>
      </c>
      <c r="I28" s="10"/>
      <c r="J28" s="10" t="str">
        <f aca="false">IF(ISNA(MATCH(J26,entry!$F$3:$F$14,0))," ",VLOOKUP(J26,entry!$F$3:$G$14,2,0))</f>
        <v> </v>
      </c>
      <c r="K28" s="10"/>
      <c r="L28" s="10" t="str">
        <f aca="false">IF(ISNA(MATCH(L26,entry!$F$3:$F$14,0))," ",VLOOKUP(L26,entry!$F$3:$G$14,2,0))</f>
        <v> </v>
      </c>
      <c r="M28" s="10"/>
      <c r="N28" s="10" t="str">
        <f aca="false">IF(ISNA(MATCH(N26,entry!$F$3:$F$14,0))," ",VLOOKUP(N26,entry!$F$3:$G$14,2,0))</f>
        <v> </v>
      </c>
      <c r="O28" s="10"/>
      <c r="P28" s="28"/>
      <c r="T28" s="19"/>
      <c r="U28" s="19"/>
      <c r="V28" s="19"/>
      <c r="W28" s="19"/>
      <c r="X28" s="19"/>
      <c r="Y28" s="19"/>
      <c r="Z28" s="19"/>
      <c r="AA28" s="19"/>
    </row>
    <row r="29" customFormat="false" ht="14.4" hidden="false" customHeight="true" outlineLevel="0" collapsed="false">
      <c r="B29" s="10" t="str">
        <f aca="false">IF(ISNA(MATCH(B26,entry!$H$3:$H$14,0))," ",VLOOKUP(B26,entry!$H$3:$I$14,2,0))</f>
        <v> </v>
      </c>
      <c r="C29" s="10"/>
      <c r="D29" s="10" t="str">
        <f aca="false">IF(ISNA(MATCH(D26,entry!$H$3:$H$14,0))," ",VLOOKUP(D26,entry!$H$3:$I$14,2,0))</f>
        <v> </v>
      </c>
      <c r="E29" s="10"/>
      <c r="F29" s="10" t="str">
        <f aca="false">IF(ISNA(MATCH(F26,entry!$H$3:$H$14,0))," ",VLOOKUP(F26,entry!$H$3:$I$14,2,0))</f>
        <v> </v>
      </c>
      <c r="G29" s="10"/>
      <c r="H29" s="10" t="str">
        <f aca="false">IF(ISNA(MATCH(H26,entry!$H$3:$H$14,0))," ",VLOOKUP(H26,entry!$H$3:$I$14,2,0))</f>
        <v> </v>
      </c>
      <c r="I29" s="10"/>
      <c r="J29" s="10" t="str">
        <f aca="false">IF(ISNA(MATCH(J26,entry!$H$3:$H$14,0))," ",VLOOKUP(J26,entry!$H$3:$I$14,2,0))</f>
        <v> </v>
      </c>
      <c r="K29" s="10"/>
      <c r="L29" s="10" t="str">
        <f aca="false">IF(ISNA(MATCH(26,entry!$H$3:$H$14,0))," ",VLOOKUP(L26,entry!$H$3:$I$14,2,0))</f>
        <v> </v>
      </c>
      <c r="M29" s="10"/>
      <c r="N29" s="10" t="str">
        <f aca="false">IF(ISNA(MATCH(N26,entry!$H$3:$H$14,0))," ",VLOOKUP(N26,entry!$H$3:$I$14,2,0))</f>
        <v> </v>
      </c>
      <c r="O29" s="10"/>
      <c r="P29" s="28"/>
      <c r="S29" s="17" t="str">
        <f aca="false">_xlfn.FORMULATEXT(B5)</f>
        <v>=IF(ISNA(MATCH(B2,$entry.$H$3:$H$14,0))," ",VLOOKUP(B2,$entry.$H$3:$I$14,2,0))</v>
      </c>
      <c r="T29" s="17"/>
    </row>
    <row r="30" customFormat="false" ht="14.4" hidden="false" customHeight="true" outlineLevel="0" collapsed="false">
      <c r="B30" s="10" t="str">
        <f aca="false">IF(ISNA(MATCH(DAY(B26),entry!$J$3:$J$14,0))," ",VLOOKUP(DAY(B26),entry!$J$3:$K$14,2,0))</f>
        <v> </v>
      </c>
      <c r="C30" s="10"/>
      <c r="D30" s="10" t="str">
        <f aca="false">IF(ISNA(MATCH(DAY(D26),entry!$J$3:$J$14,0))," ",VLOOKUP(DAY(D26),entry!$J$3:$K$14,2,0))</f>
        <v> </v>
      </c>
      <c r="E30" s="10"/>
      <c r="F30" s="10" t="str">
        <f aca="false">IF(ISNA(MATCH(DAY(F26),entry!$J$3:$J$14,0))," ",VLOOKUP(DAY(F26),entry!$J$3:$K$14,2,0))</f>
        <v> </v>
      </c>
      <c r="G30" s="10"/>
      <c r="H30" s="10" t="str">
        <f aca="false">IF(ISNA(MATCH(DAY(H26),entry!$J$3:$J$14,0))," ",VLOOKUP(DAY(H26),entry!$J$3:$K$14,2,0))</f>
        <v> </v>
      </c>
      <c r="I30" s="10"/>
      <c r="J30" s="10" t="str">
        <f aca="false">IF(ISNA(MATCH(DAY(J26),entry!$J$3:$J$14,0))," ",VLOOKUP(DAY(J26),entry!$J$3:$K$14,2,0))</f>
        <v> </v>
      </c>
      <c r="K30" s="10"/>
      <c r="L30" s="10" t="str">
        <f aca="false">IF(ISNA(MATCH(DAY(L26),entry!$J$3:$J$14,0))," ",VLOOKUP(DAY(L26),entry!$J$3:$K$14,2,0))</f>
        <v>Pay utilities</v>
      </c>
      <c r="M30" s="10"/>
      <c r="N30" s="10" t="str">
        <f aca="false">IF(ISNA(MATCH(DAY(N26),entry!$J$3:$J$14,0))," ",VLOOKUP(DAY(N26),entry!$J$3:$K$14,2,0))</f>
        <v> </v>
      </c>
      <c r="O30" s="10"/>
      <c r="P30" s="28"/>
      <c r="S30" s="17"/>
      <c r="T30" s="17" t="s">
        <v>13</v>
      </c>
    </row>
    <row r="31" customFormat="false" ht="14.4" hidden="false" customHeight="true" outlineLevel="0" collapsed="false">
      <c r="B31" s="10"/>
      <c r="C31" s="10"/>
      <c r="D31" s="10"/>
      <c r="E31" s="10"/>
      <c r="F31" s="10"/>
      <c r="G31" s="10"/>
      <c r="H31" s="10"/>
      <c r="I31" s="10"/>
      <c r="J31" s="10"/>
      <c r="K31" s="10"/>
      <c r="L31" s="10"/>
      <c r="M31" s="10"/>
      <c r="N31" s="10"/>
      <c r="O31" s="10"/>
      <c r="P31" s="28"/>
      <c r="T31" s="19" t="s">
        <v>14</v>
      </c>
      <c r="U31" s="19"/>
      <c r="V31" s="19"/>
      <c r="W31" s="19"/>
      <c r="X31" s="19"/>
      <c r="Y31" s="19"/>
      <c r="Z31" s="19"/>
      <c r="AA31" s="19"/>
    </row>
    <row r="32" customFormat="false" ht="14.4" hidden="false" customHeight="true" outlineLevel="0" collapsed="false">
      <c r="B32" s="10" t="n">
        <f aca="false">N26+1</f>
        <v>43499</v>
      </c>
      <c r="C32" s="10" t="str">
        <f aca="false">IF(ISNA(MATCH(B32,entry!$B$3:$B$51,0))," ",VLOOKUP(B32,entry!$B$3:$C$51,2,0))</f>
        <v> </v>
      </c>
      <c r="D32" s="10" t="n">
        <f aca="false">B32+1</f>
        <v>43500</v>
      </c>
      <c r="E32" s="10" t="str">
        <f aca="false">IF(ISNA(MATCH(D32,entry!$B$3:$B$51,0))," ",VLOOKUP(D32,entry!$B$3:$C$51,2,0))</f>
        <v> </v>
      </c>
      <c r="F32" s="21" t="n">
        <f aca="false">A1</f>
        <v>43466</v>
      </c>
      <c r="G32" s="21"/>
      <c r="H32" s="21"/>
      <c r="I32" s="21"/>
      <c r="J32" s="21"/>
      <c r="K32" s="21"/>
      <c r="L32" s="21"/>
      <c r="M32" s="21"/>
      <c r="N32" s="21"/>
      <c r="O32" s="21"/>
      <c r="P32" s="28"/>
      <c r="T32" s="19"/>
      <c r="U32" s="19"/>
      <c r="V32" s="19"/>
      <c r="W32" s="19"/>
      <c r="X32" s="19"/>
      <c r="Y32" s="19"/>
      <c r="Z32" s="19"/>
      <c r="AA32" s="19"/>
    </row>
    <row r="33" customFormat="false" ht="14.4" hidden="false" customHeight="true" outlineLevel="0" collapsed="false">
      <c r="B33" s="10" t="str">
        <f aca="false">IF(ISNA(MATCH(B32,entry!$D$3:$D$51,0))," ",VLOOKUP(B32,entry!$D$3:$E$51,2,0))</f>
        <v> </v>
      </c>
      <c r="C33" s="10"/>
      <c r="D33" s="10" t="str">
        <f aca="false">IF(ISNA(MATCH(D32,entry!$D$3:$D$51,0))," ",VLOOKUP(D32,entry!$D$3:$E$51,2,0))</f>
        <v> </v>
      </c>
      <c r="E33" s="10"/>
      <c r="F33" s="21"/>
      <c r="G33" s="21"/>
      <c r="H33" s="21"/>
      <c r="I33" s="21"/>
      <c r="J33" s="21"/>
      <c r="K33" s="21"/>
      <c r="L33" s="21"/>
      <c r="M33" s="21"/>
      <c r="N33" s="21"/>
      <c r="O33" s="21"/>
      <c r="P33" s="28"/>
      <c r="S33" s="17" t="str">
        <f aca="false">_xlfn.FORMULATEXT(B6)</f>
        <v>=IF(ISNA(MATCH(DAY(B2),$entry.$J$3:$J$14,0))," ",VLOOKUP(DAY(B2),$entry.$J$3:$K$14,2,0))</v>
      </c>
      <c r="T33" s="17"/>
    </row>
    <row r="34" customFormat="false" ht="14.4" hidden="false" customHeight="true" outlineLevel="0" collapsed="false">
      <c r="B34" s="10" t="str">
        <f aca="false">IF(ISNA(MATCH(B32,entry!$F$3:$F$14,0))," ",VLOOKUP(B32,entry!$F$3:$G$14,2,0))</f>
        <v> </v>
      </c>
      <c r="C34" s="10"/>
      <c r="D34" s="10" t="str">
        <f aca="false">IF(ISNA(MATCH(D32,entry!$F$3:$F$14,0))," ",VLOOKUP(D32,entry!$F$3:$G$14,2,0))</f>
        <v> </v>
      </c>
      <c r="E34" s="10"/>
      <c r="F34" s="21"/>
      <c r="G34" s="21"/>
      <c r="H34" s="21"/>
      <c r="I34" s="21"/>
      <c r="J34" s="21"/>
      <c r="K34" s="21"/>
      <c r="L34" s="21"/>
      <c r="M34" s="21"/>
      <c r="N34" s="21"/>
      <c r="O34" s="21"/>
      <c r="P34" s="28"/>
      <c r="S34" s="17"/>
      <c r="T34" s="17" t="s">
        <v>15</v>
      </c>
    </row>
    <row r="35" customFormat="false" ht="14.4" hidden="false" customHeight="true" outlineLevel="0" collapsed="false">
      <c r="B35" s="10" t="str">
        <f aca="false">IF(ISNA(MATCH(B32,entry!$H$3:$H$14,0))," ",VLOOKUP(B32,entry!$H$3:$I$14,2,0))</f>
        <v> </v>
      </c>
      <c r="C35" s="10"/>
      <c r="D35" s="10" t="str">
        <f aca="false">IF(ISNA(MATCH(D32,entry!$H$3:$H$14,0))," ",VLOOKUP(D32,entry!$H$3:$I$14,2,0))</f>
        <v> </v>
      </c>
      <c r="E35" s="10"/>
      <c r="F35" s="21"/>
      <c r="G35" s="21"/>
      <c r="H35" s="21"/>
      <c r="I35" s="21"/>
      <c r="J35" s="21"/>
      <c r="K35" s="21"/>
      <c r="L35" s="21"/>
      <c r="M35" s="21"/>
      <c r="N35" s="21"/>
      <c r="O35" s="21"/>
      <c r="P35" s="28"/>
      <c r="S35" s="17"/>
      <c r="T35" s="19" t="s">
        <v>16</v>
      </c>
      <c r="U35" s="19"/>
      <c r="V35" s="19"/>
      <c r="W35" s="19"/>
      <c r="X35" s="19"/>
      <c r="Y35" s="19"/>
      <c r="Z35" s="19"/>
      <c r="AA35" s="19"/>
    </row>
    <row r="36" customFormat="false" ht="14.4" hidden="false" customHeight="true" outlineLevel="0" collapsed="false">
      <c r="B36" s="10" t="str">
        <f aca="false">IF(ISNA(MATCH(DAY(B32),entry!$J$3:$J$14,0))," ",VLOOKUP(DAY(B32),entry!$J$3:$K$14,2,0))</f>
        <v> </v>
      </c>
      <c r="C36" s="10"/>
      <c r="D36" s="10" t="str">
        <f aca="false">IF(ISNA(MATCH(DAY(D32),entry!$J$3:$J$14,0))," ",VLOOKUP(DAY(D32),entry!$J$3:$K$14,2,0))</f>
        <v> </v>
      </c>
      <c r="E36" s="10"/>
      <c r="F36" s="21"/>
      <c r="G36" s="21"/>
      <c r="H36" s="21"/>
      <c r="I36" s="21"/>
      <c r="J36" s="21"/>
      <c r="K36" s="21"/>
      <c r="L36" s="21"/>
      <c r="M36" s="21"/>
      <c r="N36" s="21"/>
      <c r="O36" s="21"/>
      <c r="P36" s="28"/>
      <c r="T36" s="19"/>
      <c r="U36" s="19"/>
      <c r="V36" s="19"/>
      <c r="W36" s="19"/>
      <c r="X36" s="19"/>
      <c r="Y36" s="19"/>
      <c r="Z36" s="19"/>
      <c r="AA36" s="19"/>
    </row>
    <row r="37" s="1" customFormat="true" ht="14.4" hidden="false" customHeight="true" outlineLevel="0" collapsed="false">
      <c r="B37" s="10"/>
      <c r="C37" s="10"/>
      <c r="D37" s="10"/>
      <c r="E37" s="10"/>
      <c r="F37" s="21"/>
      <c r="G37" s="21"/>
      <c r="H37" s="21"/>
      <c r="I37" s="21"/>
      <c r="J37" s="21"/>
      <c r="K37" s="21"/>
      <c r="L37" s="21"/>
      <c r="M37" s="21"/>
      <c r="N37" s="21"/>
      <c r="O37" s="21"/>
      <c r="P37" s="28"/>
      <c r="Q37" s="2"/>
      <c r="Z37" s="2"/>
      <c r="AA37" s="2"/>
      <c r="AB37" s="2"/>
      <c r="AC37" s="2"/>
    </row>
    <row r="38" customFormat="false" ht="36" hidden="false" customHeight="true" outlineLevel="0" collapsed="false">
      <c r="A38" s="1" t="n">
        <f aca="false">DATE(entry!$B$1,2,1)</f>
        <v>43497</v>
      </c>
      <c r="Q38" s="1"/>
    </row>
    <row r="39" customFormat="false" ht="14.4" hidden="false" customHeight="true" outlineLevel="0" collapsed="false">
      <c r="Q39" s="1"/>
      <c r="U39" s="2" t="s">
        <v>17</v>
      </c>
    </row>
    <row r="40" customFormat="false" ht="14.4" hidden="false" customHeight="true" outlineLevel="0" collapsed="false">
      <c r="Q40" s="1"/>
      <c r="S40" s="3"/>
      <c r="T40" s="17"/>
    </row>
    <row r="41" customFormat="false" ht="14.4" hidden="false" customHeight="true" outlineLevel="0" collapsed="false">
      <c r="Q41" s="1"/>
      <c r="S41" s="3"/>
      <c r="U41" s="1"/>
    </row>
    <row r="42" customFormat="false" ht="14.4" hidden="false" customHeight="true" outlineLevel="0" collapsed="false">
      <c r="Q42" s="1"/>
      <c r="S42" s="3"/>
    </row>
    <row r="43" customFormat="false" ht="14.4" hidden="false" customHeight="true" outlineLevel="0" collapsed="false">
      <c r="Q43" s="1"/>
      <c r="R43" s="1"/>
      <c r="S43" s="6"/>
      <c r="U43" s="19" t="s">
        <v>25</v>
      </c>
      <c r="V43" s="19"/>
      <c r="W43" s="19"/>
      <c r="X43" s="19"/>
    </row>
    <row r="44" customFormat="false" ht="14.4" hidden="false" customHeight="true" outlineLevel="0" collapsed="false">
      <c r="Q44" s="1"/>
      <c r="S44" s="1"/>
      <c r="U44" s="19"/>
      <c r="V44" s="19"/>
      <c r="W44" s="19"/>
      <c r="X44" s="19"/>
    </row>
    <row r="45" customFormat="false" ht="14.4" hidden="false" customHeight="true" outlineLevel="0" collapsed="false">
      <c r="Q45" s="1"/>
      <c r="S45" s="3"/>
    </row>
    <row r="46" s="1" customFormat="true" ht="14.4" hidden="false" customHeight="true" outlineLevel="0" collapsed="false">
      <c r="Z46" s="2"/>
      <c r="AA46" s="2"/>
      <c r="AB46" s="2"/>
      <c r="AC46" s="2"/>
    </row>
    <row r="47" s="1" customFormat="true" ht="14.4" hidden="false" customHeight="true" outlineLevel="0" collapsed="false">
      <c r="Z47" s="2"/>
      <c r="AA47" s="2"/>
      <c r="AB47" s="2"/>
      <c r="AC47" s="2"/>
    </row>
    <row r="48" s="1" customFormat="true" ht="14.4" hidden="false" customHeight="true" outlineLevel="0" collapsed="false">
      <c r="Z48" s="2"/>
      <c r="AA48" s="2"/>
      <c r="AB48" s="2"/>
      <c r="AC48" s="2"/>
    </row>
    <row r="49" s="1" customFormat="true" ht="14.4" hidden="false" customHeight="true" outlineLevel="0" collapsed="false">
      <c r="Z49" s="2"/>
      <c r="AA49" s="2"/>
      <c r="AB49" s="2"/>
      <c r="AC49" s="2"/>
    </row>
    <row r="50" customFormat="false" ht="14.4" hidden="false" customHeight="true" outlineLevel="0" collapsed="false">
      <c r="Q50" s="1"/>
    </row>
    <row r="51" customFormat="false" ht="14.4" hidden="false" customHeight="true" outlineLevel="0" collapsed="false">
      <c r="Q51" s="1"/>
    </row>
    <row r="52" customFormat="false" ht="14.4" hidden="false" customHeight="true" outlineLevel="0" collapsed="false">
      <c r="Q52" s="1"/>
    </row>
    <row r="53" customFormat="false" ht="14.4" hidden="false" customHeight="true" outlineLevel="0" collapsed="false">
      <c r="Q53" s="1"/>
    </row>
    <row r="54" customFormat="false" ht="14.4" hidden="false" customHeight="true" outlineLevel="0" collapsed="false">
      <c r="Q54" s="1"/>
    </row>
    <row r="55" customFormat="false" ht="14.4" hidden="false" customHeight="true" outlineLevel="0" collapsed="false">
      <c r="Q55" s="1"/>
    </row>
    <row r="56" customFormat="false" ht="14.4" hidden="false" customHeight="true" outlineLevel="0" collapsed="false">
      <c r="Q56" s="1"/>
    </row>
    <row r="57" customFormat="false" ht="14.4" hidden="false" customHeight="true" outlineLevel="0" collapsed="false">
      <c r="Q57" s="1"/>
    </row>
    <row r="58" customFormat="false" ht="14.4" hidden="false" customHeight="true" outlineLevel="0" collapsed="false">
      <c r="Q58" s="1"/>
    </row>
    <row r="59" customFormat="false" ht="14.4" hidden="false" customHeight="true" outlineLevel="0" collapsed="false">
      <c r="Q59" s="1"/>
    </row>
    <row r="60" customFormat="false" ht="14.4" hidden="false" customHeight="true" outlineLevel="0" collapsed="false">
      <c r="Q60" s="1"/>
    </row>
    <row r="61" customFormat="false" ht="14.4" hidden="false" customHeight="true" outlineLevel="0" collapsed="false">
      <c r="Q61" s="1"/>
    </row>
    <row r="62" customFormat="false" ht="14.4" hidden="false" customHeight="true" outlineLevel="0" collapsed="false">
      <c r="Q62" s="1"/>
    </row>
    <row r="63" customFormat="false" ht="14.4" hidden="false" customHeight="true" outlineLevel="0" collapsed="false">
      <c r="Q63" s="1"/>
    </row>
    <row r="64" customFormat="false" ht="14.4" hidden="false" customHeight="true" outlineLevel="0" collapsed="false">
      <c r="Q64" s="1"/>
    </row>
    <row r="65" customFormat="false" ht="14.4" hidden="false" customHeight="true" outlineLevel="0" collapsed="false">
      <c r="Q65" s="1"/>
    </row>
    <row r="66" customFormat="false" ht="14.4" hidden="false" customHeight="true" outlineLevel="0" collapsed="false">
      <c r="Q66" s="1"/>
    </row>
    <row r="67" customFormat="false" ht="14.4" hidden="false" customHeight="true" outlineLevel="0" collapsed="false">
      <c r="Q67" s="1"/>
    </row>
    <row r="68" customFormat="false" ht="14.4" hidden="false" customHeight="true" outlineLevel="0" collapsed="false">
      <c r="Q68" s="1"/>
    </row>
    <row r="69" customFormat="false" ht="14.4" hidden="false" customHeight="true" outlineLevel="0" collapsed="false">
      <c r="Q69" s="1"/>
    </row>
    <row r="70" customFormat="false" ht="14.4" hidden="false" customHeight="true" outlineLevel="0" collapsed="false">
      <c r="Q70" s="1"/>
    </row>
    <row r="71" customFormat="false" ht="14.4" hidden="false" customHeight="true" outlineLevel="0" collapsed="false">
      <c r="Q71" s="1"/>
    </row>
    <row r="72" customFormat="false" ht="14.4" hidden="false" customHeight="true" outlineLevel="0" collapsed="false">
      <c r="Q72" s="1"/>
    </row>
    <row r="73" customFormat="false" ht="14.4" hidden="false" customHeight="true" outlineLevel="0" collapsed="false">
      <c r="Q73" s="1"/>
    </row>
    <row r="74" customFormat="false" ht="14.4" hidden="false" customHeight="true" outlineLevel="0" collapsed="false">
      <c r="Q74" s="1"/>
    </row>
    <row r="75" customFormat="false" ht="36" hidden="false" customHeight="true" outlineLevel="0" collapsed="false">
      <c r="A75" s="1" t="n">
        <f aca="false">DATE(entry!$B$1,3,1)</f>
        <v>43525</v>
      </c>
      <c r="Q75" s="1"/>
    </row>
    <row r="76" customFormat="false" ht="14.4" hidden="false" customHeight="true" outlineLevel="0" collapsed="false">
      <c r="Q76" s="1"/>
    </row>
    <row r="77" customFormat="false" ht="14.4" hidden="false" customHeight="true" outlineLevel="0" collapsed="false">
      <c r="Q77" s="1"/>
    </row>
    <row r="78" customFormat="false" ht="14.4" hidden="false" customHeight="true" outlineLevel="0" collapsed="false">
      <c r="Q78" s="1"/>
    </row>
    <row r="79" customFormat="false" ht="14.4" hidden="false" customHeight="true" outlineLevel="0" collapsed="false">
      <c r="Q79" s="1"/>
    </row>
    <row r="80" customFormat="false" ht="14.4" hidden="false" customHeight="true" outlineLevel="0" collapsed="false">
      <c r="Q80" s="1"/>
    </row>
    <row r="81" customFormat="false" ht="14.4" hidden="false" customHeight="true" outlineLevel="0" collapsed="false">
      <c r="Q81" s="1"/>
    </row>
    <row r="82" customFormat="false" ht="14.4" hidden="false" customHeight="true" outlineLevel="0" collapsed="false">
      <c r="Q82" s="1"/>
    </row>
    <row r="83" customFormat="false" ht="14.4" hidden="false" customHeight="true" outlineLevel="0" collapsed="false">
      <c r="Q83" s="1"/>
    </row>
    <row r="84" customFormat="false" ht="14.4" hidden="false" customHeight="true" outlineLevel="0" collapsed="false">
      <c r="Q84" s="1"/>
    </row>
    <row r="85" customFormat="false" ht="14.4" hidden="false" customHeight="true" outlineLevel="0" collapsed="false">
      <c r="Q85" s="1"/>
    </row>
    <row r="86" customFormat="false" ht="14.4" hidden="false" customHeight="true" outlineLevel="0" collapsed="false">
      <c r="Q86" s="1"/>
    </row>
    <row r="87" customFormat="false" ht="14.4" hidden="false" customHeight="true" outlineLevel="0" collapsed="false">
      <c r="Q87" s="1"/>
    </row>
    <row r="88" customFormat="false" ht="14.4" hidden="false" customHeight="true" outlineLevel="0" collapsed="false">
      <c r="Q88" s="1"/>
    </row>
    <row r="89" customFormat="false" ht="14.4" hidden="false" customHeight="true" outlineLevel="0" collapsed="false">
      <c r="Q89" s="1"/>
    </row>
    <row r="90" customFormat="false" ht="14.4" hidden="false" customHeight="true" outlineLevel="0" collapsed="false">
      <c r="Q90" s="1"/>
    </row>
    <row r="91" customFormat="false" ht="14.4" hidden="false" customHeight="true" outlineLevel="0" collapsed="false">
      <c r="Q91" s="1"/>
    </row>
    <row r="92" customFormat="false" ht="14.4" hidden="false" customHeight="true" outlineLevel="0" collapsed="false">
      <c r="Q92" s="1"/>
    </row>
    <row r="93" customFormat="false" ht="14.4" hidden="false" customHeight="true" outlineLevel="0" collapsed="false">
      <c r="Q93" s="1"/>
    </row>
    <row r="94" customFormat="false" ht="14.4" hidden="false" customHeight="true" outlineLevel="0" collapsed="false">
      <c r="Q94" s="1"/>
    </row>
    <row r="95" customFormat="false" ht="14.4" hidden="false" customHeight="true" outlineLevel="0" collapsed="false">
      <c r="Q95" s="1"/>
    </row>
    <row r="96" customFormat="false" ht="14.4" hidden="false" customHeight="true" outlineLevel="0" collapsed="false">
      <c r="Q96" s="1"/>
    </row>
    <row r="97" customFormat="false" ht="14.4" hidden="false" customHeight="true" outlineLevel="0" collapsed="false">
      <c r="Q97" s="1"/>
    </row>
    <row r="98" customFormat="false" ht="14.4" hidden="false" customHeight="true" outlineLevel="0" collapsed="false">
      <c r="Q98" s="1"/>
    </row>
    <row r="99" customFormat="false" ht="14.4" hidden="false" customHeight="true" outlineLevel="0" collapsed="false">
      <c r="Q99" s="1"/>
    </row>
    <row r="100" customFormat="false" ht="14.4" hidden="false" customHeight="true" outlineLevel="0" collapsed="false">
      <c r="Q100" s="1"/>
    </row>
    <row r="101" customFormat="false" ht="14.4" hidden="false" customHeight="true" outlineLevel="0" collapsed="false">
      <c r="Q101" s="1"/>
    </row>
    <row r="102" customFormat="false" ht="14.4" hidden="false" customHeight="true" outlineLevel="0" collapsed="false">
      <c r="Q102" s="1"/>
    </row>
    <row r="103" customFormat="false" ht="14.4" hidden="false" customHeight="true" outlineLevel="0" collapsed="false">
      <c r="Q103" s="1"/>
    </row>
    <row r="104" customFormat="false" ht="14.4" hidden="false" customHeight="true" outlineLevel="0" collapsed="false">
      <c r="Q104" s="1"/>
    </row>
    <row r="105" customFormat="false" ht="14.4" hidden="false" customHeight="true" outlineLevel="0" collapsed="false">
      <c r="Q105" s="1"/>
    </row>
    <row r="106" customFormat="false" ht="14.4" hidden="false" customHeight="true" outlineLevel="0" collapsed="false">
      <c r="Q106" s="1"/>
    </row>
    <row r="107" customFormat="false" ht="14.4" hidden="false" customHeight="true" outlineLevel="0" collapsed="false">
      <c r="Q107" s="1"/>
    </row>
    <row r="108" customFormat="false" ht="14.4" hidden="false" customHeight="true" outlineLevel="0" collapsed="false">
      <c r="Q108" s="1"/>
    </row>
    <row r="109" customFormat="false" ht="14.4" hidden="false" customHeight="true" outlineLevel="0" collapsed="false">
      <c r="Q109" s="1"/>
    </row>
    <row r="110" customFormat="false" ht="14.4" hidden="false" customHeight="true" outlineLevel="0" collapsed="false">
      <c r="Q110" s="1"/>
    </row>
    <row r="111" customFormat="false" ht="14.4" hidden="false" customHeight="true" outlineLevel="0" collapsed="false">
      <c r="Q111" s="1"/>
    </row>
    <row r="112" customFormat="false" ht="36" hidden="false" customHeight="true" outlineLevel="0" collapsed="false">
      <c r="A112" s="1" t="n">
        <f aca="false">DATE(entry!$B$1,4,1)</f>
        <v>43556</v>
      </c>
      <c r="Q112" s="1"/>
    </row>
    <row r="113" customFormat="false" ht="14.4" hidden="false" customHeight="true" outlineLevel="0" collapsed="false">
      <c r="Q113" s="1"/>
    </row>
    <row r="114" customFormat="false" ht="14.4" hidden="false" customHeight="true" outlineLevel="0" collapsed="false">
      <c r="Q114" s="1"/>
    </row>
    <row r="115" customFormat="false" ht="14.4" hidden="false" customHeight="true" outlineLevel="0" collapsed="false">
      <c r="Q115" s="1"/>
    </row>
    <row r="116" customFormat="false" ht="14.4" hidden="false" customHeight="true" outlineLevel="0" collapsed="false">
      <c r="Q116" s="1"/>
    </row>
    <row r="117" customFormat="false" ht="14.4" hidden="false" customHeight="true" outlineLevel="0" collapsed="false">
      <c r="Q117" s="1"/>
    </row>
    <row r="118" customFormat="false" ht="14.4" hidden="false" customHeight="true" outlineLevel="0" collapsed="false">
      <c r="Q118" s="1"/>
    </row>
    <row r="119" customFormat="false" ht="14.4" hidden="false" customHeight="true" outlineLevel="0" collapsed="false">
      <c r="Q119" s="1"/>
    </row>
    <row r="120" customFormat="false" ht="14.4" hidden="false" customHeight="true" outlineLevel="0" collapsed="false">
      <c r="Q120" s="1"/>
    </row>
    <row r="121" customFormat="false" ht="14.4" hidden="false" customHeight="true" outlineLevel="0" collapsed="false">
      <c r="Q121" s="1"/>
    </row>
    <row r="122" customFormat="false" ht="14.4" hidden="false" customHeight="true" outlineLevel="0" collapsed="false">
      <c r="Q122" s="1"/>
    </row>
    <row r="123" customFormat="false" ht="14.4" hidden="false" customHeight="true" outlineLevel="0" collapsed="false">
      <c r="Q123" s="1"/>
    </row>
    <row r="124" customFormat="false" ht="14.4" hidden="false" customHeight="true" outlineLevel="0" collapsed="false">
      <c r="Q124" s="1"/>
    </row>
    <row r="125" customFormat="false" ht="14.4" hidden="false" customHeight="true" outlineLevel="0" collapsed="false">
      <c r="Q125" s="1"/>
    </row>
    <row r="126" customFormat="false" ht="14.4" hidden="false" customHeight="true" outlineLevel="0" collapsed="false">
      <c r="Q126" s="1"/>
    </row>
    <row r="127" customFormat="false" ht="14.4" hidden="false" customHeight="true" outlineLevel="0" collapsed="false">
      <c r="Q127" s="1"/>
    </row>
    <row r="128" customFormat="false" ht="14.4" hidden="false" customHeight="true" outlineLevel="0" collapsed="false">
      <c r="Q128" s="1"/>
    </row>
    <row r="129" customFormat="false" ht="14.4" hidden="false" customHeight="true" outlineLevel="0" collapsed="false">
      <c r="Q129" s="1"/>
    </row>
    <row r="130" customFormat="false" ht="14.4" hidden="false" customHeight="true" outlineLevel="0" collapsed="false">
      <c r="Q130" s="1"/>
    </row>
    <row r="131" customFormat="false" ht="14.4" hidden="false" customHeight="true" outlineLevel="0" collapsed="false">
      <c r="Q131" s="1"/>
    </row>
    <row r="132" customFormat="false" ht="14.4" hidden="false" customHeight="true" outlineLevel="0" collapsed="false">
      <c r="Q132" s="1"/>
    </row>
    <row r="133" customFormat="false" ht="14.4" hidden="false" customHeight="true" outlineLevel="0" collapsed="false">
      <c r="Q133" s="1"/>
    </row>
    <row r="134" customFormat="false" ht="14.4" hidden="false" customHeight="true" outlineLevel="0" collapsed="false">
      <c r="Q134" s="1"/>
    </row>
    <row r="135" customFormat="false" ht="14.4" hidden="false" customHeight="true" outlineLevel="0" collapsed="false">
      <c r="Q135" s="1"/>
    </row>
    <row r="136" customFormat="false" ht="14.4" hidden="false" customHeight="true" outlineLevel="0" collapsed="false">
      <c r="Q136" s="1"/>
    </row>
    <row r="137" customFormat="false" ht="14.4" hidden="false" customHeight="true" outlineLevel="0" collapsed="false">
      <c r="Q137" s="1"/>
    </row>
    <row r="138" customFormat="false" ht="14.4" hidden="false" customHeight="true" outlineLevel="0" collapsed="false">
      <c r="Q138" s="1"/>
    </row>
    <row r="139" customFormat="false" ht="14.4" hidden="false" customHeight="true" outlineLevel="0" collapsed="false">
      <c r="Q139" s="1"/>
    </row>
    <row r="140" customFormat="false" ht="14.4" hidden="false" customHeight="true" outlineLevel="0" collapsed="false">
      <c r="Q140" s="1"/>
    </row>
    <row r="141" customFormat="false" ht="14.4" hidden="false" customHeight="true" outlineLevel="0" collapsed="false">
      <c r="Q141" s="1"/>
    </row>
    <row r="142" customFormat="false" ht="14.4" hidden="false" customHeight="true" outlineLevel="0" collapsed="false">
      <c r="Q142" s="1"/>
    </row>
    <row r="143" customFormat="false" ht="14.4" hidden="false" customHeight="true" outlineLevel="0" collapsed="false">
      <c r="Q143" s="1"/>
    </row>
    <row r="144" customFormat="false" ht="14.4" hidden="false" customHeight="true" outlineLevel="0" collapsed="false">
      <c r="Q144" s="1"/>
    </row>
    <row r="145" customFormat="false" ht="14.4" hidden="false" customHeight="true" outlineLevel="0" collapsed="false">
      <c r="Q145" s="1"/>
    </row>
    <row r="146" customFormat="false" ht="14.4" hidden="false" customHeight="true" outlineLevel="0" collapsed="false">
      <c r="Q146" s="1"/>
    </row>
    <row r="147" customFormat="false" ht="14.4" hidden="false" customHeight="true" outlineLevel="0" collapsed="false">
      <c r="Q147" s="1"/>
    </row>
    <row r="148" customFormat="false" ht="14.4" hidden="false" customHeight="true" outlineLevel="0" collapsed="false">
      <c r="Q148" s="1"/>
    </row>
    <row r="149" customFormat="false" ht="36" hidden="false" customHeight="true" outlineLevel="0" collapsed="false">
      <c r="A149" s="1" t="n">
        <f aca="false">DATE(entry!$B$1,5,1)</f>
        <v>43586</v>
      </c>
      <c r="Q149" s="1"/>
    </row>
    <row r="150" customFormat="false" ht="14.4" hidden="false" customHeight="true" outlineLevel="0" collapsed="false">
      <c r="Q150" s="1"/>
    </row>
    <row r="151" customFormat="false" ht="14.4" hidden="false" customHeight="true" outlineLevel="0" collapsed="false">
      <c r="Q151" s="1"/>
    </row>
    <row r="152" customFormat="false" ht="14.4" hidden="false" customHeight="true" outlineLevel="0" collapsed="false">
      <c r="Q152" s="1"/>
    </row>
    <row r="153" customFormat="false" ht="14.4" hidden="false" customHeight="true" outlineLevel="0" collapsed="false">
      <c r="Q153" s="1"/>
    </row>
    <row r="154" customFormat="false" ht="14.4" hidden="false" customHeight="true" outlineLevel="0" collapsed="false">
      <c r="Q154" s="1"/>
    </row>
    <row r="155" customFormat="false" ht="14.4" hidden="false" customHeight="true" outlineLevel="0" collapsed="false">
      <c r="Q155" s="1"/>
    </row>
    <row r="156" customFormat="false" ht="14.4" hidden="false" customHeight="true" outlineLevel="0" collapsed="false">
      <c r="Q156" s="1"/>
    </row>
    <row r="157" customFormat="false" ht="14.4" hidden="false" customHeight="true" outlineLevel="0" collapsed="false">
      <c r="Q157" s="1"/>
    </row>
    <row r="158" customFormat="false" ht="14.4" hidden="false" customHeight="true" outlineLevel="0" collapsed="false">
      <c r="Q158" s="1"/>
    </row>
    <row r="159" customFormat="false" ht="14.4" hidden="false" customHeight="true" outlineLevel="0" collapsed="false">
      <c r="Q159" s="1"/>
    </row>
    <row r="160" customFormat="false" ht="14.4" hidden="false" customHeight="true" outlineLevel="0" collapsed="false">
      <c r="Q160" s="1"/>
    </row>
    <row r="161" customFormat="false" ht="14.4" hidden="false" customHeight="true" outlineLevel="0" collapsed="false">
      <c r="Q161" s="1"/>
    </row>
    <row r="162" customFormat="false" ht="14.4" hidden="false" customHeight="true" outlineLevel="0" collapsed="false">
      <c r="Q162" s="1"/>
    </row>
    <row r="163" customFormat="false" ht="14.4" hidden="false" customHeight="true" outlineLevel="0" collapsed="false">
      <c r="Q163" s="1"/>
    </row>
    <row r="164" customFormat="false" ht="14.4" hidden="false" customHeight="true" outlineLevel="0" collapsed="false">
      <c r="Q164" s="1"/>
    </row>
    <row r="165" customFormat="false" ht="14.4" hidden="false" customHeight="true" outlineLevel="0" collapsed="false">
      <c r="Q165" s="1"/>
    </row>
    <row r="166" customFormat="false" ht="14.4" hidden="false" customHeight="true" outlineLevel="0" collapsed="false">
      <c r="Q166" s="1"/>
    </row>
    <row r="167" customFormat="false" ht="14.4" hidden="false" customHeight="true" outlineLevel="0" collapsed="false">
      <c r="Q167" s="1"/>
    </row>
    <row r="168" customFormat="false" ht="14.4" hidden="false" customHeight="true" outlineLevel="0" collapsed="false">
      <c r="Q168" s="1"/>
    </row>
    <row r="169" customFormat="false" ht="14.4" hidden="false" customHeight="true" outlineLevel="0" collapsed="false">
      <c r="Q169" s="1"/>
    </row>
    <row r="170" customFormat="false" ht="14.4" hidden="false" customHeight="true" outlineLevel="0" collapsed="false">
      <c r="Q170" s="1"/>
    </row>
    <row r="171" customFormat="false" ht="14.4" hidden="false" customHeight="true" outlineLevel="0" collapsed="false">
      <c r="Q171" s="1"/>
    </row>
    <row r="172" customFormat="false" ht="14.4" hidden="false" customHeight="true" outlineLevel="0" collapsed="false">
      <c r="Q172" s="1"/>
    </row>
    <row r="173" customFormat="false" ht="14.4" hidden="false" customHeight="true" outlineLevel="0" collapsed="false">
      <c r="Q173" s="1"/>
    </row>
    <row r="174" customFormat="false" ht="14.4" hidden="false" customHeight="true" outlineLevel="0" collapsed="false">
      <c r="Q174" s="1"/>
    </row>
    <row r="175" customFormat="false" ht="14.4" hidden="false" customHeight="true" outlineLevel="0" collapsed="false">
      <c r="Q175" s="1"/>
    </row>
    <row r="176" customFormat="false" ht="14.4" hidden="false" customHeight="true" outlineLevel="0" collapsed="false">
      <c r="Q176" s="1"/>
    </row>
    <row r="177" customFormat="false" ht="14.4" hidden="false" customHeight="true" outlineLevel="0" collapsed="false">
      <c r="Q177" s="1"/>
    </row>
    <row r="178" customFormat="false" ht="14.4" hidden="false" customHeight="true" outlineLevel="0" collapsed="false">
      <c r="Q178" s="1"/>
    </row>
    <row r="179" customFormat="false" ht="14.4" hidden="false" customHeight="true" outlineLevel="0" collapsed="false">
      <c r="Q179" s="1"/>
    </row>
    <row r="180" customFormat="false" ht="14.4" hidden="false" customHeight="true" outlineLevel="0" collapsed="false">
      <c r="Q180" s="1"/>
    </row>
    <row r="181" customFormat="false" ht="14.4" hidden="false" customHeight="true" outlineLevel="0" collapsed="false">
      <c r="Q181" s="1"/>
    </row>
    <row r="182" customFormat="false" ht="14.4" hidden="false" customHeight="true" outlineLevel="0" collapsed="false">
      <c r="Q182" s="1"/>
    </row>
    <row r="183" customFormat="false" ht="14.4" hidden="false" customHeight="true" outlineLevel="0" collapsed="false">
      <c r="Q183" s="1"/>
    </row>
    <row r="184" customFormat="false" ht="14.4" hidden="false" customHeight="true" outlineLevel="0" collapsed="false">
      <c r="Q184" s="1"/>
    </row>
    <row r="185" customFormat="false" ht="14.4" hidden="false" customHeight="true" outlineLevel="0" collapsed="false">
      <c r="Q185" s="1"/>
    </row>
    <row r="186" customFormat="false" ht="36" hidden="false" customHeight="true" outlineLevel="0" collapsed="false">
      <c r="A186" s="1" t="n">
        <f aca="false">DATE(entry!$B$1,6,1)</f>
        <v>43617</v>
      </c>
      <c r="Q186" s="1"/>
    </row>
    <row r="187" customFormat="false" ht="14.4" hidden="false" customHeight="true" outlineLevel="0" collapsed="false">
      <c r="Q187" s="1"/>
    </row>
    <row r="188" customFormat="false" ht="14.4" hidden="false" customHeight="true" outlineLevel="0" collapsed="false">
      <c r="Q188" s="1"/>
    </row>
    <row r="189" customFormat="false" ht="14.4" hidden="false" customHeight="true" outlineLevel="0" collapsed="false">
      <c r="Q189" s="1"/>
    </row>
    <row r="190" customFormat="false" ht="14.4" hidden="false" customHeight="true" outlineLevel="0" collapsed="false">
      <c r="Q190" s="1"/>
    </row>
    <row r="191" customFormat="false" ht="14.4" hidden="false" customHeight="true" outlineLevel="0" collapsed="false">
      <c r="Q191" s="1"/>
    </row>
    <row r="192" customFormat="false" ht="14.4" hidden="false" customHeight="true" outlineLevel="0" collapsed="false">
      <c r="Q192" s="1"/>
    </row>
    <row r="193" customFormat="false" ht="14.4" hidden="false" customHeight="true" outlineLevel="0" collapsed="false">
      <c r="Q193" s="1"/>
    </row>
    <row r="194" customFormat="false" ht="14.4" hidden="false" customHeight="true" outlineLevel="0" collapsed="false">
      <c r="Q194" s="1"/>
    </row>
    <row r="195" customFormat="false" ht="14.4" hidden="false" customHeight="true" outlineLevel="0" collapsed="false">
      <c r="Q195" s="1"/>
    </row>
    <row r="196" customFormat="false" ht="14.4" hidden="false" customHeight="true" outlineLevel="0" collapsed="false">
      <c r="Q196" s="1"/>
    </row>
    <row r="197" customFormat="false" ht="14.4" hidden="false" customHeight="true" outlineLevel="0" collapsed="false">
      <c r="Q197" s="1"/>
    </row>
    <row r="198" customFormat="false" ht="14.4" hidden="false" customHeight="true" outlineLevel="0" collapsed="false">
      <c r="Q198" s="1"/>
    </row>
    <row r="199" customFormat="false" ht="14.4" hidden="false" customHeight="true" outlineLevel="0" collapsed="false">
      <c r="Q199" s="1"/>
    </row>
    <row r="200" customFormat="false" ht="14.4" hidden="false" customHeight="true" outlineLevel="0" collapsed="false">
      <c r="Q200" s="1"/>
    </row>
    <row r="201" customFormat="false" ht="14.4" hidden="false" customHeight="true" outlineLevel="0" collapsed="false">
      <c r="Q201" s="1"/>
    </row>
    <row r="202" customFormat="false" ht="14.4" hidden="false" customHeight="true" outlineLevel="0" collapsed="false">
      <c r="Q202" s="1"/>
    </row>
    <row r="203" customFormat="false" ht="14.4" hidden="false" customHeight="true" outlineLevel="0" collapsed="false">
      <c r="Q203" s="1"/>
    </row>
    <row r="204" customFormat="false" ht="14.4" hidden="false" customHeight="true" outlineLevel="0" collapsed="false">
      <c r="Q204" s="1"/>
    </row>
    <row r="205" customFormat="false" ht="14.4" hidden="false" customHeight="true" outlineLevel="0" collapsed="false">
      <c r="Q205" s="1"/>
    </row>
    <row r="206" customFormat="false" ht="14.4" hidden="false" customHeight="true" outlineLevel="0" collapsed="false">
      <c r="Q206" s="1"/>
    </row>
    <row r="207" customFormat="false" ht="14.4" hidden="false" customHeight="true" outlineLevel="0" collapsed="false">
      <c r="Q207" s="1"/>
    </row>
    <row r="208" customFormat="false" ht="14.4" hidden="false" customHeight="true" outlineLevel="0" collapsed="false">
      <c r="Q208" s="1"/>
    </row>
    <row r="209" customFormat="false" ht="14.4" hidden="false" customHeight="true" outlineLevel="0" collapsed="false">
      <c r="Q209" s="1"/>
    </row>
    <row r="210" customFormat="false" ht="14.4" hidden="false" customHeight="true" outlineLevel="0" collapsed="false">
      <c r="Q210" s="1"/>
    </row>
    <row r="211" customFormat="false" ht="14.4" hidden="false" customHeight="true" outlineLevel="0" collapsed="false">
      <c r="Q211" s="1"/>
    </row>
    <row r="212" customFormat="false" ht="14.4" hidden="false" customHeight="true" outlineLevel="0" collapsed="false">
      <c r="Q212" s="1"/>
    </row>
    <row r="213" customFormat="false" ht="14.4" hidden="false" customHeight="true" outlineLevel="0" collapsed="false">
      <c r="Q213" s="1"/>
    </row>
    <row r="214" customFormat="false" ht="14.4" hidden="false" customHeight="true" outlineLevel="0" collapsed="false">
      <c r="Q214" s="1"/>
    </row>
    <row r="215" customFormat="false" ht="14.4" hidden="false" customHeight="true" outlineLevel="0" collapsed="false">
      <c r="Q215" s="1"/>
    </row>
    <row r="216" customFormat="false" ht="14.4" hidden="false" customHeight="true" outlineLevel="0" collapsed="false">
      <c r="Q216" s="1"/>
    </row>
    <row r="217" customFormat="false" ht="14.4" hidden="false" customHeight="true" outlineLevel="0" collapsed="false">
      <c r="Q217" s="1"/>
    </row>
    <row r="218" customFormat="false" ht="14.4" hidden="false" customHeight="true" outlineLevel="0" collapsed="false">
      <c r="Q218" s="1"/>
    </row>
    <row r="219" customFormat="false" ht="14.4" hidden="false" customHeight="true" outlineLevel="0" collapsed="false">
      <c r="Q219" s="1"/>
    </row>
    <row r="220" customFormat="false" ht="14.4" hidden="false" customHeight="true" outlineLevel="0" collapsed="false">
      <c r="Q220" s="1"/>
    </row>
    <row r="221" customFormat="false" ht="14.4" hidden="false" customHeight="true" outlineLevel="0" collapsed="false">
      <c r="Q221" s="1"/>
    </row>
    <row r="222" customFormat="false" ht="14.4" hidden="false" customHeight="true" outlineLevel="0" collapsed="false">
      <c r="Q222" s="1"/>
    </row>
    <row r="223" customFormat="false" ht="36" hidden="false" customHeight="true" outlineLevel="0" collapsed="false">
      <c r="A223" s="1" t="n">
        <f aca="false">DATE(entry!$B$1,7,1)</f>
        <v>43647</v>
      </c>
      <c r="Q223" s="1"/>
    </row>
    <row r="224" customFormat="false" ht="14.4" hidden="false" customHeight="true" outlineLevel="0" collapsed="false">
      <c r="Q224" s="1"/>
    </row>
    <row r="225" customFormat="false" ht="14.4" hidden="false" customHeight="true" outlineLevel="0" collapsed="false">
      <c r="Q225" s="1"/>
    </row>
    <row r="226" customFormat="false" ht="14.4" hidden="false" customHeight="true" outlineLevel="0" collapsed="false">
      <c r="Q226" s="1"/>
    </row>
    <row r="227" customFormat="false" ht="14.4" hidden="false" customHeight="true" outlineLevel="0" collapsed="false">
      <c r="Q227" s="1"/>
    </row>
    <row r="228" customFormat="false" ht="14.4" hidden="false" customHeight="true" outlineLevel="0" collapsed="false">
      <c r="Q228" s="1"/>
    </row>
    <row r="229" customFormat="false" ht="14.4" hidden="false" customHeight="true" outlineLevel="0" collapsed="false">
      <c r="Q229" s="1"/>
    </row>
    <row r="230" customFormat="false" ht="14.4" hidden="false" customHeight="true" outlineLevel="0" collapsed="false">
      <c r="Q230" s="1"/>
    </row>
    <row r="231" customFormat="false" ht="14.4" hidden="false" customHeight="true" outlineLevel="0" collapsed="false">
      <c r="Q231" s="1"/>
    </row>
    <row r="232" customFormat="false" ht="14.4" hidden="false" customHeight="true" outlineLevel="0" collapsed="false">
      <c r="Q232" s="1"/>
    </row>
    <row r="233" customFormat="false" ht="14.4" hidden="false" customHeight="true" outlineLevel="0" collapsed="false">
      <c r="Q233" s="1"/>
    </row>
    <row r="234" customFormat="false" ht="14.4" hidden="false" customHeight="true" outlineLevel="0" collapsed="false">
      <c r="Q234" s="1"/>
    </row>
    <row r="235" customFormat="false" ht="14.4" hidden="false" customHeight="true" outlineLevel="0" collapsed="false">
      <c r="Q235" s="1"/>
    </row>
    <row r="236" customFormat="false" ht="14.4" hidden="false" customHeight="true" outlineLevel="0" collapsed="false">
      <c r="Q236" s="1"/>
    </row>
    <row r="237" customFormat="false" ht="14.4" hidden="false" customHeight="true" outlineLevel="0" collapsed="false">
      <c r="Q237" s="1"/>
    </row>
    <row r="238" customFormat="false" ht="14.4" hidden="false" customHeight="true" outlineLevel="0" collapsed="false">
      <c r="Q238" s="1"/>
    </row>
    <row r="239" customFormat="false" ht="14.4" hidden="false" customHeight="true" outlineLevel="0" collapsed="false">
      <c r="Q239" s="1"/>
    </row>
    <row r="240" customFormat="false" ht="14.4" hidden="false" customHeight="true" outlineLevel="0" collapsed="false">
      <c r="Q240" s="1"/>
    </row>
    <row r="241" customFormat="false" ht="14.4" hidden="false" customHeight="true" outlineLevel="0" collapsed="false">
      <c r="Q241" s="1"/>
    </row>
    <row r="242" customFormat="false" ht="14.4" hidden="false" customHeight="true" outlineLevel="0" collapsed="false">
      <c r="Q242" s="1"/>
    </row>
    <row r="243" customFormat="false" ht="14.4" hidden="false" customHeight="true" outlineLevel="0" collapsed="false">
      <c r="Q243" s="1"/>
    </row>
    <row r="244" customFormat="false" ht="14.4" hidden="false" customHeight="true" outlineLevel="0" collapsed="false">
      <c r="Q244" s="1"/>
    </row>
    <row r="245" customFormat="false" ht="14.4" hidden="false" customHeight="true" outlineLevel="0" collapsed="false">
      <c r="Q245" s="1"/>
    </row>
    <row r="246" customFormat="false" ht="14.4" hidden="false" customHeight="true" outlineLevel="0" collapsed="false">
      <c r="Q246" s="1"/>
    </row>
    <row r="247" customFormat="false" ht="14.4" hidden="false" customHeight="true" outlineLevel="0" collapsed="false">
      <c r="Q247" s="1"/>
    </row>
    <row r="248" customFormat="false" ht="14.4" hidden="false" customHeight="true" outlineLevel="0" collapsed="false">
      <c r="Q248" s="1"/>
    </row>
    <row r="249" customFormat="false" ht="14.4" hidden="false" customHeight="true" outlineLevel="0" collapsed="false">
      <c r="Q249" s="1"/>
    </row>
    <row r="250" customFormat="false" ht="14.4" hidden="false" customHeight="true" outlineLevel="0" collapsed="false">
      <c r="Q250" s="1"/>
    </row>
    <row r="251" customFormat="false" ht="14.4" hidden="false" customHeight="true" outlineLevel="0" collapsed="false">
      <c r="Q251" s="1"/>
    </row>
    <row r="252" customFormat="false" ht="14.4" hidden="false" customHeight="true" outlineLevel="0" collapsed="false">
      <c r="Q252" s="1"/>
    </row>
    <row r="253" customFormat="false" ht="14.4" hidden="false" customHeight="true" outlineLevel="0" collapsed="false">
      <c r="Q253" s="1"/>
    </row>
    <row r="254" customFormat="false" ht="14.4" hidden="false" customHeight="true" outlineLevel="0" collapsed="false">
      <c r="Q254" s="1"/>
    </row>
    <row r="255" customFormat="false" ht="14.4" hidden="false" customHeight="true" outlineLevel="0" collapsed="false">
      <c r="Q255" s="1"/>
    </row>
    <row r="256" customFormat="false" ht="14.4" hidden="false" customHeight="true" outlineLevel="0" collapsed="false">
      <c r="Q256" s="1"/>
    </row>
    <row r="257" customFormat="false" ht="14.4" hidden="false" customHeight="true" outlineLevel="0" collapsed="false">
      <c r="Q257" s="1"/>
    </row>
    <row r="258" customFormat="false" ht="14.4" hidden="false" customHeight="true" outlineLevel="0" collapsed="false">
      <c r="Q258" s="1"/>
    </row>
    <row r="259" customFormat="false" ht="14.4" hidden="false" customHeight="true" outlineLevel="0" collapsed="false">
      <c r="Q259" s="1"/>
    </row>
    <row r="260" customFormat="false" ht="36" hidden="false" customHeight="true" outlineLevel="0" collapsed="false">
      <c r="A260" s="1" t="n">
        <f aca="false">DATE(entry!$B$1,8,1)</f>
        <v>43678</v>
      </c>
      <c r="Q260" s="1"/>
    </row>
    <row r="261" customFormat="false" ht="14.4" hidden="false" customHeight="true" outlineLevel="0" collapsed="false">
      <c r="Q261" s="1"/>
    </row>
    <row r="262" customFormat="false" ht="14.4" hidden="false" customHeight="true" outlineLevel="0" collapsed="false">
      <c r="Q262" s="1"/>
    </row>
    <row r="263" customFormat="false" ht="14.4" hidden="false" customHeight="true" outlineLevel="0" collapsed="false">
      <c r="Q263" s="1"/>
    </row>
    <row r="264" customFormat="false" ht="14.4" hidden="false" customHeight="true" outlineLevel="0" collapsed="false">
      <c r="Q264" s="1"/>
    </row>
    <row r="265" customFormat="false" ht="14.4" hidden="false" customHeight="true" outlineLevel="0" collapsed="false">
      <c r="Q265" s="1"/>
    </row>
    <row r="266" customFormat="false" ht="14.4" hidden="false" customHeight="true" outlineLevel="0" collapsed="false">
      <c r="Q266" s="1"/>
    </row>
    <row r="267" customFormat="false" ht="14.4" hidden="false" customHeight="true" outlineLevel="0" collapsed="false">
      <c r="Q267" s="1"/>
    </row>
    <row r="268" customFormat="false" ht="14.4" hidden="false" customHeight="true" outlineLevel="0" collapsed="false">
      <c r="Q268" s="1"/>
    </row>
    <row r="269" customFormat="false" ht="14.4" hidden="false" customHeight="true" outlineLevel="0" collapsed="false">
      <c r="Q269" s="1"/>
    </row>
    <row r="270" customFormat="false" ht="14.4" hidden="false" customHeight="true" outlineLevel="0" collapsed="false">
      <c r="Q270" s="1"/>
    </row>
    <row r="271" customFormat="false" ht="14.4" hidden="false" customHeight="true" outlineLevel="0" collapsed="false">
      <c r="Q271" s="1"/>
    </row>
    <row r="272" customFormat="false" ht="14.4" hidden="false" customHeight="true" outlineLevel="0" collapsed="false">
      <c r="Q272" s="1"/>
    </row>
    <row r="273" customFormat="false" ht="14.4" hidden="false" customHeight="true" outlineLevel="0" collapsed="false">
      <c r="Q273" s="1"/>
    </row>
    <row r="274" customFormat="false" ht="14.4" hidden="false" customHeight="true" outlineLevel="0" collapsed="false">
      <c r="Q274" s="1"/>
    </row>
    <row r="275" customFormat="false" ht="14.4" hidden="false" customHeight="true" outlineLevel="0" collapsed="false">
      <c r="Q275" s="1"/>
    </row>
    <row r="276" customFormat="false" ht="14.4" hidden="false" customHeight="true" outlineLevel="0" collapsed="false">
      <c r="Q276" s="1"/>
    </row>
    <row r="277" customFormat="false" ht="14.4" hidden="false" customHeight="true" outlineLevel="0" collapsed="false">
      <c r="Q277" s="1"/>
    </row>
    <row r="278" customFormat="false" ht="14.4" hidden="false" customHeight="true" outlineLevel="0" collapsed="false">
      <c r="Q278" s="1"/>
    </row>
    <row r="279" customFormat="false" ht="14.4" hidden="false" customHeight="true" outlineLevel="0" collapsed="false">
      <c r="Q279" s="1"/>
    </row>
    <row r="280" customFormat="false" ht="14.4" hidden="false" customHeight="true" outlineLevel="0" collapsed="false">
      <c r="Q280" s="1"/>
    </row>
    <row r="281" customFormat="false" ht="14.4" hidden="false" customHeight="true" outlineLevel="0" collapsed="false">
      <c r="Q281" s="1"/>
    </row>
    <row r="282" customFormat="false" ht="14.4" hidden="false" customHeight="true" outlineLevel="0" collapsed="false">
      <c r="Q282" s="1"/>
    </row>
    <row r="283" customFormat="false" ht="14.4" hidden="false" customHeight="true" outlineLevel="0" collapsed="false">
      <c r="Q283" s="1"/>
    </row>
    <row r="284" customFormat="false" ht="14.4" hidden="false" customHeight="true" outlineLevel="0" collapsed="false">
      <c r="Q284" s="1"/>
    </row>
    <row r="285" customFormat="false" ht="14.4" hidden="false" customHeight="true" outlineLevel="0" collapsed="false">
      <c r="Q285" s="1"/>
    </row>
    <row r="286" customFormat="false" ht="14.4" hidden="false" customHeight="true" outlineLevel="0" collapsed="false">
      <c r="Q286" s="1"/>
    </row>
    <row r="287" customFormat="false" ht="14.4" hidden="false" customHeight="true" outlineLevel="0" collapsed="false">
      <c r="Q287" s="1"/>
    </row>
    <row r="288" customFormat="false" ht="14.4" hidden="false" customHeight="true" outlineLevel="0" collapsed="false">
      <c r="Q288" s="1"/>
    </row>
    <row r="289" customFormat="false" ht="14.4" hidden="false" customHeight="true" outlineLevel="0" collapsed="false">
      <c r="Q289" s="1"/>
    </row>
    <row r="290" customFormat="false" ht="14.4" hidden="false" customHeight="true" outlineLevel="0" collapsed="false">
      <c r="Q290" s="1"/>
    </row>
    <row r="291" customFormat="false" ht="14.4" hidden="false" customHeight="true" outlineLevel="0" collapsed="false">
      <c r="Q291" s="1"/>
    </row>
    <row r="292" customFormat="false" ht="14.4" hidden="false" customHeight="true" outlineLevel="0" collapsed="false">
      <c r="Q292" s="1"/>
    </row>
    <row r="293" customFormat="false" ht="14.4" hidden="false" customHeight="true" outlineLevel="0" collapsed="false">
      <c r="Q293" s="1"/>
    </row>
    <row r="294" customFormat="false" ht="14.4" hidden="false" customHeight="true" outlineLevel="0" collapsed="false">
      <c r="Q294" s="1"/>
    </row>
    <row r="295" customFormat="false" ht="14.4" hidden="false" customHeight="true" outlineLevel="0" collapsed="false">
      <c r="Q295" s="1"/>
    </row>
    <row r="296" customFormat="false" ht="14.4" hidden="false" customHeight="true" outlineLevel="0" collapsed="false">
      <c r="Q296" s="1"/>
    </row>
    <row r="297" customFormat="false" ht="36" hidden="false" customHeight="true" outlineLevel="0" collapsed="false">
      <c r="A297" s="1" t="n">
        <f aca="false">DATE(entry!$B$1,9,1)</f>
        <v>43709</v>
      </c>
      <c r="Q297" s="1"/>
    </row>
    <row r="298" customFormat="false" ht="14.4" hidden="false" customHeight="true" outlineLevel="0" collapsed="false">
      <c r="Q298" s="1"/>
    </row>
    <row r="299" customFormat="false" ht="14.4" hidden="false" customHeight="true" outlineLevel="0" collapsed="false">
      <c r="Q299" s="1"/>
    </row>
    <row r="300" customFormat="false" ht="14.4" hidden="false" customHeight="true" outlineLevel="0" collapsed="false">
      <c r="Q300" s="1"/>
    </row>
    <row r="301" customFormat="false" ht="14.4" hidden="false" customHeight="true" outlineLevel="0" collapsed="false">
      <c r="Q301" s="1"/>
    </row>
    <row r="302" customFormat="false" ht="14.4" hidden="false" customHeight="true" outlineLevel="0" collapsed="false">
      <c r="Q302" s="1"/>
    </row>
    <row r="303" customFormat="false" ht="14.4" hidden="false" customHeight="true" outlineLevel="0" collapsed="false">
      <c r="Q303" s="1"/>
    </row>
    <row r="304" customFormat="false" ht="14.4" hidden="false" customHeight="true" outlineLevel="0" collapsed="false">
      <c r="Q304" s="1"/>
    </row>
    <row r="305" customFormat="false" ht="14.4" hidden="false" customHeight="true" outlineLevel="0" collapsed="false">
      <c r="Q305" s="1"/>
    </row>
    <row r="306" customFormat="false" ht="14.4" hidden="false" customHeight="true" outlineLevel="0" collapsed="false">
      <c r="Q306" s="1"/>
    </row>
    <row r="307" customFormat="false" ht="14.4" hidden="false" customHeight="true" outlineLevel="0" collapsed="false">
      <c r="Q307" s="1"/>
    </row>
    <row r="308" customFormat="false" ht="14.4" hidden="false" customHeight="true" outlineLevel="0" collapsed="false">
      <c r="Q308" s="1"/>
    </row>
    <row r="309" customFormat="false" ht="14.4" hidden="false" customHeight="true" outlineLevel="0" collapsed="false">
      <c r="Q309" s="1"/>
    </row>
    <row r="310" customFormat="false" ht="14.4" hidden="false" customHeight="true" outlineLevel="0" collapsed="false">
      <c r="Q310" s="1"/>
    </row>
    <row r="311" customFormat="false" ht="14.4" hidden="false" customHeight="true" outlineLevel="0" collapsed="false">
      <c r="Q311" s="1"/>
    </row>
    <row r="312" customFormat="false" ht="14.4" hidden="false" customHeight="true" outlineLevel="0" collapsed="false">
      <c r="Q312" s="1"/>
    </row>
    <row r="313" customFormat="false" ht="14.4" hidden="false" customHeight="true" outlineLevel="0" collapsed="false">
      <c r="Q313" s="1"/>
    </row>
    <row r="314" customFormat="false" ht="14.4" hidden="false" customHeight="true" outlineLevel="0" collapsed="false">
      <c r="Q314" s="1"/>
    </row>
    <row r="315" customFormat="false" ht="14.4" hidden="false" customHeight="true" outlineLevel="0" collapsed="false">
      <c r="Q315" s="1"/>
    </row>
    <row r="316" customFormat="false" ht="14.4" hidden="false" customHeight="true" outlineLevel="0" collapsed="false">
      <c r="Q316" s="1"/>
    </row>
    <row r="317" customFormat="false" ht="14.4" hidden="false" customHeight="true" outlineLevel="0" collapsed="false">
      <c r="Q317" s="1"/>
    </row>
    <row r="318" customFormat="false" ht="14.4" hidden="false" customHeight="true" outlineLevel="0" collapsed="false">
      <c r="Q318" s="1"/>
    </row>
    <row r="319" customFormat="false" ht="14.4" hidden="false" customHeight="true" outlineLevel="0" collapsed="false">
      <c r="Q319" s="1"/>
    </row>
    <row r="320" customFormat="false" ht="14.4" hidden="false" customHeight="true" outlineLevel="0" collapsed="false">
      <c r="Q320" s="1"/>
    </row>
    <row r="321" customFormat="false" ht="14.4" hidden="false" customHeight="true" outlineLevel="0" collapsed="false">
      <c r="Q321" s="1"/>
    </row>
    <row r="322" customFormat="false" ht="14.4" hidden="false" customHeight="true" outlineLevel="0" collapsed="false">
      <c r="Q322" s="1"/>
    </row>
    <row r="323" customFormat="false" ht="14.4" hidden="false" customHeight="true" outlineLevel="0" collapsed="false">
      <c r="Q323" s="1"/>
    </row>
    <row r="324" customFormat="false" ht="14.4" hidden="false" customHeight="true" outlineLevel="0" collapsed="false">
      <c r="Q324" s="1"/>
    </row>
    <row r="325" customFormat="false" ht="14.4" hidden="false" customHeight="true" outlineLevel="0" collapsed="false">
      <c r="Q325" s="1"/>
    </row>
    <row r="326" customFormat="false" ht="14.4" hidden="false" customHeight="true" outlineLevel="0" collapsed="false">
      <c r="Q326" s="1"/>
    </row>
    <row r="327" customFormat="false" ht="14.4" hidden="false" customHeight="true" outlineLevel="0" collapsed="false">
      <c r="Q327" s="1"/>
    </row>
    <row r="328" customFormat="false" ht="14.4" hidden="false" customHeight="true" outlineLevel="0" collapsed="false">
      <c r="Q328" s="1"/>
    </row>
    <row r="329" customFormat="false" ht="14.4" hidden="false" customHeight="true" outlineLevel="0" collapsed="false">
      <c r="Q329" s="1"/>
    </row>
    <row r="330" customFormat="false" ht="14.4" hidden="false" customHeight="true" outlineLevel="0" collapsed="false">
      <c r="Q330" s="1"/>
    </row>
    <row r="331" customFormat="false" ht="14.4" hidden="false" customHeight="true" outlineLevel="0" collapsed="false">
      <c r="Q331" s="1"/>
    </row>
    <row r="332" customFormat="false" ht="14.4" hidden="false" customHeight="true" outlineLevel="0" collapsed="false">
      <c r="Q332" s="1"/>
    </row>
    <row r="333" customFormat="false" ht="14.4" hidden="false" customHeight="true" outlineLevel="0" collapsed="false">
      <c r="Q333" s="1"/>
    </row>
    <row r="334" customFormat="false" ht="36" hidden="false" customHeight="true" outlineLevel="0" collapsed="false">
      <c r="A334" s="1" t="n">
        <f aca="false">DATE(entry!$B$1,10,1)</f>
        <v>43739</v>
      </c>
      <c r="Q334" s="1"/>
    </row>
    <row r="335" customFormat="false" ht="14.4" hidden="false" customHeight="true" outlineLevel="0" collapsed="false">
      <c r="Q335" s="1"/>
    </row>
    <row r="336" customFormat="false" ht="14.4" hidden="false" customHeight="true" outlineLevel="0" collapsed="false">
      <c r="Q336" s="1"/>
    </row>
    <row r="337" customFormat="false" ht="14.4" hidden="false" customHeight="true" outlineLevel="0" collapsed="false">
      <c r="Q337" s="1"/>
    </row>
    <row r="338" customFormat="false" ht="14.4" hidden="false" customHeight="true" outlineLevel="0" collapsed="false">
      <c r="Q338" s="1"/>
    </row>
    <row r="339" customFormat="false" ht="14.4" hidden="false" customHeight="true" outlineLevel="0" collapsed="false">
      <c r="Q339" s="1"/>
    </row>
    <row r="340" customFormat="false" ht="14.4" hidden="false" customHeight="true" outlineLevel="0" collapsed="false">
      <c r="Q340" s="1"/>
    </row>
    <row r="341" customFormat="false" ht="14.4" hidden="false" customHeight="true" outlineLevel="0" collapsed="false">
      <c r="Q341" s="1"/>
    </row>
    <row r="342" customFormat="false" ht="14.4" hidden="false" customHeight="true" outlineLevel="0" collapsed="false">
      <c r="Q342" s="1"/>
    </row>
    <row r="343" customFormat="false" ht="14.4" hidden="false" customHeight="true" outlineLevel="0" collapsed="false">
      <c r="Q343" s="1"/>
    </row>
    <row r="344" customFormat="false" ht="14.4" hidden="false" customHeight="true" outlineLevel="0" collapsed="false">
      <c r="Q344" s="1"/>
    </row>
    <row r="345" customFormat="false" ht="14.4" hidden="false" customHeight="true" outlineLevel="0" collapsed="false">
      <c r="Q345" s="1"/>
    </row>
    <row r="346" customFormat="false" ht="14.4" hidden="false" customHeight="true" outlineLevel="0" collapsed="false">
      <c r="Q346" s="1"/>
    </row>
    <row r="347" customFormat="false" ht="14.4" hidden="false" customHeight="true" outlineLevel="0" collapsed="false">
      <c r="Q347" s="1"/>
    </row>
    <row r="348" customFormat="false" ht="14.4" hidden="false" customHeight="true" outlineLevel="0" collapsed="false">
      <c r="Q348" s="1"/>
    </row>
    <row r="349" customFormat="false" ht="14.4" hidden="false" customHeight="true" outlineLevel="0" collapsed="false">
      <c r="Q349" s="1"/>
    </row>
    <row r="350" customFormat="false" ht="14.4" hidden="false" customHeight="true" outlineLevel="0" collapsed="false">
      <c r="Q350" s="1"/>
    </row>
    <row r="351" customFormat="false" ht="14.4" hidden="false" customHeight="true" outlineLevel="0" collapsed="false">
      <c r="Q351" s="1"/>
    </row>
    <row r="352" customFormat="false" ht="14.4" hidden="false" customHeight="true" outlineLevel="0" collapsed="false">
      <c r="Q352" s="1"/>
    </row>
    <row r="353" customFormat="false" ht="14.4" hidden="false" customHeight="true" outlineLevel="0" collapsed="false">
      <c r="Q353" s="1"/>
    </row>
    <row r="354" customFormat="false" ht="14.4" hidden="false" customHeight="true" outlineLevel="0" collapsed="false">
      <c r="Q354" s="1"/>
    </row>
    <row r="355" customFormat="false" ht="14.4" hidden="false" customHeight="true" outlineLevel="0" collapsed="false">
      <c r="Q355" s="1"/>
    </row>
    <row r="356" customFormat="false" ht="14.4" hidden="false" customHeight="true" outlineLevel="0" collapsed="false">
      <c r="Q356" s="1"/>
    </row>
    <row r="357" customFormat="false" ht="14.4" hidden="false" customHeight="true" outlineLevel="0" collapsed="false">
      <c r="Q357" s="1"/>
    </row>
    <row r="358" customFormat="false" ht="14.4" hidden="false" customHeight="true" outlineLevel="0" collapsed="false">
      <c r="Q358" s="1"/>
    </row>
    <row r="359" customFormat="false" ht="14.4" hidden="false" customHeight="true" outlineLevel="0" collapsed="false">
      <c r="Q359" s="1"/>
    </row>
    <row r="360" customFormat="false" ht="14.4" hidden="false" customHeight="true" outlineLevel="0" collapsed="false">
      <c r="Q360" s="1"/>
    </row>
    <row r="361" customFormat="false" ht="14.4" hidden="false" customHeight="true" outlineLevel="0" collapsed="false">
      <c r="Q361" s="1"/>
    </row>
    <row r="362" customFormat="false" ht="14.4" hidden="false" customHeight="true" outlineLevel="0" collapsed="false">
      <c r="Q362" s="1"/>
    </row>
    <row r="363" customFormat="false" ht="14.4" hidden="false" customHeight="true" outlineLevel="0" collapsed="false">
      <c r="Q363" s="1"/>
    </row>
    <row r="364" customFormat="false" ht="14.4" hidden="false" customHeight="true" outlineLevel="0" collapsed="false">
      <c r="Q364" s="1"/>
    </row>
    <row r="365" customFormat="false" ht="14.4" hidden="false" customHeight="true" outlineLevel="0" collapsed="false">
      <c r="Q365" s="1"/>
    </row>
    <row r="366" customFormat="false" ht="14.4" hidden="false" customHeight="true" outlineLevel="0" collapsed="false">
      <c r="Q366" s="1"/>
    </row>
    <row r="367" customFormat="false" ht="14.4" hidden="false" customHeight="true" outlineLevel="0" collapsed="false">
      <c r="Q367" s="1"/>
    </row>
    <row r="368" customFormat="false" ht="14.4" hidden="false" customHeight="true" outlineLevel="0" collapsed="false">
      <c r="Q368" s="1"/>
    </row>
    <row r="369" customFormat="false" ht="14.4" hidden="false" customHeight="true" outlineLevel="0" collapsed="false">
      <c r="Q369" s="1"/>
    </row>
    <row r="370" customFormat="false" ht="14.4" hidden="false" customHeight="true" outlineLevel="0" collapsed="false">
      <c r="Q370" s="1"/>
    </row>
    <row r="371" customFormat="false" ht="36" hidden="false" customHeight="true" outlineLevel="0" collapsed="false">
      <c r="A371" s="1" t="n">
        <f aca="false">DATE(entry!$B$1,11,1)</f>
        <v>43770</v>
      </c>
      <c r="Q371" s="1"/>
    </row>
    <row r="372" customFormat="false" ht="14.4" hidden="false" customHeight="true" outlineLevel="0" collapsed="false">
      <c r="Q372" s="1"/>
    </row>
    <row r="373" customFormat="false" ht="14.4" hidden="false" customHeight="true" outlineLevel="0" collapsed="false">
      <c r="Q373" s="1"/>
    </row>
    <row r="374" customFormat="false" ht="14.4" hidden="false" customHeight="true" outlineLevel="0" collapsed="false">
      <c r="Q374" s="1"/>
    </row>
    <row r="375" customFormat="false" ht="14.4" hidden="false" customHeight="true" outlineLevel="0" collapsed="false">
      <c r="Q375" s="1"/>
    </row>
    <row r="376" customFormat="false" ht="14.4" hidden="false" customHeight="true" outlineLevel="0" collapsed="false">
      <c r="Q376" s="1"/>
    </row>
    <row r="377" customFormat="false" ht="14.4" hidden="false" customHeight="true" outlineLevel="0" collapsed="false">
      <c r="Q377" s="1"/>
    </row>
    <row r="378" customFormat="false" ht="14.4" hidden="false" customHeight="true" outlineLevel="0" collapsed="false">
      <c r="Q378" s="1"/>
    </row>
    <row r="379" customFormat="false" ht="14.4" hidden="false" customHeight="true" outlineLevel="0" collapsed="false">
      <c r="Q379" s="1"/>
    </row>
    <row r="380" customFormat="false" ht="14.4" hidden="false" customHeight="true" outlineLevel="0" collapsed="false">
      <c r="Q380" s="1"/>
    </row>
    <row r="381" customFormat="false" ht="14.4" hidden="false" customHeight="true" outlineLevel="0" collapsed="false">
      <c r="Q381" s="1"/>
    </row>
    <row r="382" customFormat="false" ht="14.4" hidden="false" customHeight="true" outlineLevel="0" collapsed="false">
      <c r="Q382" s="1"/>
    </row>
    <row r="383" customFormat="false" ht="14.4" hidden="false" customHeight="true" outlineLevel="0" collapsed="false">
      <c r="Q383" s="1"/>
    </row>
    <row r="384" customFormat="false" ht="14.4" hidden="false" customHeight="true" outlineLevel="0" collapsed="false">
      <c r="Q384" s="1"/>
    </row>
    <row r="385" customFormat="false" ht="14.4" hidden="false" customHeight="true" outlineLevel="0" collapsed="false">
      <c r="Q385" s="1"/>
    </row>
    <row r="386" customFormat="false" ht="14.4" hidden="false" customHeight="true" outlineLevel="0" collapsed="false">
      <c r="Q386" s="1"/>
    </row>
    <row r="387" customFormat="false" ht="14.4" hidden="false" customHeight="true" outlineLevel="0" collapsed="false">
      <c r="Q387" s="1"/>
    </row>
    <row r="388" customFormat="false" ht="14.4" hidden="false" customHeight="true" outlineLevel="0" collapsed="false">
      <c r="Q388" s="1"/>
    </row>
    <row r="389" customFormat="false" ht="14.4" hidden="false" customHeight="true" outlineLevel="0" collapsed="false">
      <c r="Q389" s="1"/>
    </row>
    <row r="390" customFormat="false" ht="14.4" hidden="false" customHeight="true" outlineLevel="0" collapsed="false">
      <c r="Q390" s="1"/>
    </row>
    <row r="391" customFormat="false" ht="14.4" hidden="false" customHeight="true" outlineLevel="0" collapsed="false">
      <c r="Q391" s="1"/>
    </row>
    <row r="392" customFormat="false" ht="14.4" hidden="false" customHeight="true" outlineLevel="0" collapsed="false">
      <c r="Q392" s="1"/>
    </row>
    <row r="393" customFormat="false" ht="14.4" hidden="false" customHeight="true" outlineLevel="0" collapsed="false">
      <c r="Q393" s="1"/>
    </row>
    <row r="394" customFormat="false" ht="14.4" hidden="false" customHeight="true" outlineLevel="0" collapsed="false">
      <c r="Q394" s="1"/>
    </row>
    <row r="395" customFormat="false" ht="14.4" hidden="false" customHeight="true" outlineLevel="0" collapsed="false">
      <c r="Q395" s="1"/>
    </row>
    <row r="396" customFormat="false" ht="14.4" hidden="false" customHeight="true" outlineLevel="0" collapsed="false">
      <c r="Q396" s="1"/>
    </row>
    <row r="397" customFormat="false" ht="14.4" hidden="false" customHeight="true" outlineLevel="0" collapsed="false">
      <c r="Q397" s="1"/>
    </row>
    <row r="398" customFormat="false" ht="14.4" hidden="false" customHeight="true" outlineLevel="0" collapsed="false">
      <c r="Q398" s="1"/>
    </row>
    <row r="399" customFormat="false" ht="14.4" hidden="false" customHeight="true" outlineLevel="0" collapsed="false">
      <c r="Q399" s="1"/>
    </row>
    <row r="400" customFormat="false" ht="14.4" hidden="false" customHeight="true" outlineLevel="0" collapsed="false">
      <c r="Q400" s="1"/>
    </row>
    <row r="401" customFormat="false" ht="14.4" hidden="false" customHeight="true" outlineLevel="0" collapsed="false">
      <c r="Q401" s="1"/>
    </row>
    <row r="402" customFormat="false" ht="14.4" hidden="false" customHeight="true" outlineLevel="0" collapsed="false">
      <c r="Q402" s="1"/>
    </row>
    <row r="403" customFormat="false" ht="14.4" hidden="false" customHeight="true" outlineLevel="0" collapsed="false">
      <c r="Q403" s="1"/>
    </row>
    <row r="404" customFormat="false" ht="14.4" hidden="false" customHeight="true" outlineLevel="0" collapsed="false">
      <c r="Q404" s="1"/>
    </row>
    <row r="405" customFormat="false" ht="14.4" hidden="false" customHeight="true" outlineLevel="0" collapsed="false">
      <c r="Q405" s="1"/>
    </row>
    <row r="406" customFormat="false" ht="14.4" hidden="false" customHeight="true" outlineLevel="0" collapsed="false">
      <c r="Q406" s="1"/>
    </row>
    <row r="407" customFormat="false" ht="14.4" hidden="false" customHeight="true" outlineLevel="0" collapsed="false">
      <c r="Q407" s="1"/>
    </row>
    <row r="408" customFormat="false" ht="36" hidden="false" customHeight="true" outlineLevel="0" collapsed="false">
      <c r="A408" s="1" t="n">
        <f aca="false">DATE(entry!$B$1,12,1)</f>
        <v>43800</v>
      </c>
      <c r="Q408" s="1"/>
    </row>
  </sheetData>
  <sheetProtection sheet="true" objects="true" scenarios="true"/>
  <mergeCells count="219">
    <mergeCell ref="A1:A37"/>
    <mergeCell ref="B1:C1"/>
    <mergeCell ref="D1:E1"/>
    <mergeCell ref="F1:G1"/>
    <mergeCell ref="H1:I1"/>
    <mergeCell ref="J1:K1"/>
    <mergeCell ref="L1:M1"/>
    <mergeCell ref="N1:O1"/>
    <mergeCell ref="P1:P37"/>
    <mergeCell ref="S2:Y2"/>
    <mergeCell ref="B3:C3"/>
    <mergeCell ref="D3:E3"/>
    <mergeCell ref="F3:G3"/>
    <mergeCell ref="H3:I3"/>
    <mergeCell ref="J3:K3"/>
    <mergeCell ref="L3:M3"/>
    <mergeCell ref="N3:O3"/>
    <mergeCell ref="T3:Y3"/>
    <mergeCell ref="B4:C4"/>
    <mergeCell ref="D4:E4"/>
    <mergeCell ref="F4:G4"/>
    <mergeCell ref="H4:I4"/>
    <mergeCell ref="J4:K4"/>
    <mergeCell ref="L4:M4"/>
    <mergeCell ref="N4:O4"/>
    <mergeCell ref="T4:Y4"/>
    <mergeCell ref="B5:C5"/>
    <mergeCell ref="D5:E5"/>
    <mergeCell ref="F5:G5"/>
    <mergeCell ref="H5:I5"/>
    <mergeCell ref="J5:K5"/>
    <mergeCell ref="L5:M5"/>
    <mergeCell ref="N5:O5"/>
    <mergeCell ref="S5:AA8"/>
    <mergeCell ref="B6:C6"/>
    <mergeCell ref="D6:E6"/>
    <mergeCell ref="F6:G6"/>
    <mergeCell ref="H6:I6"/>
    <mergeCell ref="J6:K6"/>
    <mergeCell ref="L6:M6"/>
    <mergeCell ref="N6:O6"/>
    <mergeCell ref="B7:C7"/>
    <mergeCell ref="D7:E7"/>
    <mergeCell ref="F7:G7"/>
    <mergeCell ref="H7:I7"/>
    <mergeCell ref="J7:K7"/>
    <mergeCell ref="L7:M7"/>
    <mergeCell ref="N7:O7"/>
    <mergeCell ref="B9:C9"/>
    <mergeCell ref="D9:E9"/>
    <mergeCell ref="F9:G9"/>
    <mergeCell ref="H9:I9"/>
    <mergeCell ref="J9:K9"/>
    <mergeCell ref="L9:M9"/>
    <mergeCell ref="N9:O9"/>
    <mergeCell ref="B10:C10"/>
    <mergeCell ref="D10:E10"/>
    <mergeCell ref="F10:G10"/>
    <mergeCell ref="H10:I10"/>
    <mergeCell ref="J10:K10"/>
    <mergeCell ref="L10:M10"/>
    <mergeCell ref="N10:O10"/>
    <mergeCell ref="S10:Y10"/>
    <mergeCell ref="B11:C11"/>
    <mergeCell ref="D11:E11"/>
    <mergeCell ref="F11:G11"/>
    <mergeCell ref="H11:I11"/>
    <mergeCell ref="J11:K11"/>
    <mergeCell ref="L11:M11"/>
    <mergeCell ref="N11:O11"/>
    <mergeCell ref="B12:C12"/>
    <mergeCell ref="D12:E12"/>
    <mergeCell ref="F12:G12"/>
    <mergeCell ref="H12:I12"/>
    <mergeCell ref="J12:K12"/>
    <mergeCell ref="L12:M12"/>
    <mergeCell ref="N12:O12"/>
    <mergeCell ref="B13:C13"/>
    <mergeCell ref="D13:E13"/>
    <mergeCell ref="F13:G13"/>
    <mergeCell ref="H13:I13"/>
    <mergeCell ref="J13:K13"/>
    <mergeCell ref="L13:M13"/>
    <mergeCell ref="N13:O13"/>
    <mergeCell ref="B15:C15"/>
    <mergeCell ref="D15:E15"/>
    <mergeCell ref="F15:G15"/>
    <mergeCell ref="H15:I15"/>
    <mergeCell ref="J15:K15"/>
    <mergeCell ref="L15:M15"/>
    <mergeCell ref="N15:O15"/>
    <mergeCell ref="T15:AA16"/>
    <mergeCell ref="B16:C16"/>
    <mergeCell ref="D16:E16"/>
    <mergeCell ref="F16:G16"/>
    <mergeCell ref="H16:I16"/>
    <mergeCell ref="J16:K16"/>
    <mergeCell ref="L16:M16"/>
    <mergeCell ref="N16:O16"/>
    <mergeCell ref="B17:C17"/>
    <mergeCell ref="D17:E17"/>
    <mergeCell ref="F17:G17"/>
    <mergeCell ref="H17:I17"/>
    <mergeCell ref="J17:K17"/>
    <mergeCell ref="L17:M17"/>
    <mergeCell ref="N17:O17"/>
    <mergeCell ref="T17:AA18"/>
    <mergeCell ref="B18:C18"/>
    <mergeCell ref="D18:E18"/>
    <mergeCell ref="F18:G18"/>
    <mergeCell ref="H18:I18"/>
    <mergeCell ref="J18:K18"/>
    <mergeCell ref="L18:M18"/>
    <mergeCell ref="N18:O18"/>
    <mergeCell ref="B19:C19"/>
    <mergeCell ref="D19:E19"/>
    <mergeCell ref="F19:G19"/>
    <mergeCell ref="H19:I19"/>
    <mergeCell ref="J19:K19"/>
    <mergeCell ref="L19:M19"/>
    <mergeCell ref="N19:O19"/>
    <mergeCell ref="T20:AA21"/>
    <mergeCell ref="B21:C21"/>
    <mergeCell ref="D21:E21"/>
    <mergeCell ref="F21:G21"/>
    <mergeCell ref="H21:I21"/>
    <mergeCell ref="J21:K21"/>
    <mergeCell ref="L21:M21"/>
    <mergeCell ref="N21:O21"/>
    <mergeCell ref="B22:C22"/>
    <mergeCell ref="D22:E22"/>
    <mergeCell ref="F22:G22"/>
    <mergeCell ref="H22:I22"/>
    <mergeCell ref="J22:K22"/>
    <mergeCell ref="L22:M22"/>
    <mergeCell ref="N22:O22"/>
    <mergeCell ref="B23:C23"/>
    <mergeCell ref="D23:E23"/>
    <mergeCell ref="F23:G23"/>
    <mergeCell ref="H23:I23"/>
    <mergeCell ref="J23:K23"/>
    <mergeCell ref="L23:M23"/>
    <mergeCell ref="N23:O23"/>
    <mergeCell ref="T23:AA24"/>
    <mergeCell ref="B24:C24"/>
    <mergeCell ref="D24:E24"/>
    <mergeCell ref="F24:G24"/>
    <mergeCell ref="H24:I24"/>
    <mergeCell ref="J24:K24"/>
    <mergeCell ref="L24:M24"/>
    <mergeCell ref="N24:O24"/>
    <mergeCell ref="B25:C25"/>
    <mergeCell ref="D25:E25"/>
    <mergeCell ref="F25:G25"/>
    <mergeCell ref="H25:I25"/>
    <mergeCell ref="J25:K25"/>
    <mergeCell ref="L25:M25"/>
    <mergeCell ref="N25:O25"/>
    <mergeCell ref="B27:C27"/>
    <mergeCell ref="D27:E27"/>
    <mergeCell ref="F27:G27"/>
    <mergeCell ref="H27:I27"/>
    <mergeCell ref="J27:K27"/>
    <mergeCell ref="L27:M27"/>
    <mergeCell ref="N27:O27"/>
    <mergeCell ref="T27:AA28"/>
    <mergeCell ref="B28:C28"/>
    <mergeCell ref="D28:E28"/>
    <mergeCell ref="F28:G28"/>
    <mergeCell ref="H28:I28"/>
    <mergeCell ref="J28:K28"/>
    <mergeCell ref="L28:M28"/>
    <mergeCell ref="N28:O28"/>
    <mergeCell ref="B29:C29"/>
    <mergeCell ref="D29:E29"/>
    <mergeCell ref="F29:G29"/>
    <mergeCell ref="H29:I29"/>
    <mergeCell ref="J29:K29"/>
    <mergeCell ref="L29:M29"/>
    <mergeCell ref="N29:O29"/>
    <mergeCell ref="B30:C30"/>
    <mergeCell ref="D30:E30"/>
    <mergeCell ref="F30:G30"/>
    <mergeCell ref="H30:I30"/>
    <mergeCell ref="J30:K30"/>
    <mergeCell ref="L30:M30"/>
    <mergeCell ref="N30:O30"/>
    <mergeCell ref="B31:C31"/>
    <mergeCell ref="D31:E31"/>
    <mergeCell ref="F31:G31"/>
    <mergeCell ref="H31:I31"/>
    <mergeCell ref="J31:K31"/>
    <mergeCell ref="L31:M31"/>
    <mergeCell ref="N31:O31"/>
    <mergeCell ref="T31:AA32"/>
    <mergeCell ref="F32:O37"/>
    <mergeCell ref="B33:C33"/>
    <mergeCell ref="D33:E33"/>
    <mergeCell ref="B34:C34"/>
    <mergeCell ref="D34:E34"/>
    <mergeCell ref="B35:C35"/>
    <mergeCell ref="D35:E35"/>
    <mergeCell ref="T35:AA36"/>
    <mergeCell ref="B36:C36"/>
    <mergeCell ref="D36:E36"/>
    <mergeCell ref="B37:C37"/>
    <mergeCell ref="D37:E37"/>
    <mergeCell ref="A38:A74"/>
    <mergeCell ref="U43:X44"/>
    <mergeCell ref="A75:A111"/>
    <mergeCell ref="A112:A148"/>
    <mergeCell ref="A149:A185"/>
    <mergeCell ref="A186:A222"/>
    <mergeCell ref="A223:A259"/>
    <mergeCell ref="A260:A296"/>
    <mergeCell ref="A297:A333"/>
    <mergeCell ref="A334:A370"/>
    <mergeCell ref="A371:A407"/>
    <mergeCell ref="A408:A444"/>
  </mergeCells>
  <conditionalFormatting sqref="B2">
    <cfRule type="expression" priority="2" aboveAverage="0" equalAverage="0" bottom="0" percent="0" rank="0" text="" dxfId="0">
      <formula>MONTH(calendarC!F32)&lt;&gt;MONTH(B2)</formula>
    </cfRule>
    <cfRule type="expression" priority="3" aboveAverage="0" equalAverage="0" bottom="0" percent="0" rank="0" text="" dxfId="1">
      <formula>MONTH(calendarC!F32)=MONTH(B2)</formula>
    </cfRule>
  </conditionalFormatting>
  <conditionalFormatting sqref="B3">
    <cfRule type="expression" priority="4" aboveAverage="0" equalAverage="0" bottom="0" percent="0" rank="0" text="" dxfId="2">
      <formula>MONTH(calendarC!F32)&lt;&gt;MONTH(B2)</formula>
    </cfRule>
    <cfRule type="expression" priority="5" aboveAverage="0" equalAverage="0" bottom="0" percent="0" rank="0" text="" dxfId="3">
      <formula>MONTH(calendarC!F32)=MONTH(B2)</formula>
    </cfRule>
  </conditionalFormatting>
  <conditionalFormatting sqref="B4">
    <cfRule type="expression" priority="6" aboveAverage="0" equalAverage="0" bottom="0" percent="0" rank="0" text="" dxfId="2">
      <formula>MONTH(calendarC!F32)&lt;&gt;MONTH(B2)</formula>
    </cfRule>
    <cfRule type="expression" priority="7" aboveAverage="0" equalAverage="0" bottom="0" percent="0" rank="0" text="" dxfId="3">
      <formula>MONTH(calendarC!F32)=MONTH(B2)</formula>
    </cfRule>
  </conditionalFormatting>
  <conditionalFormatting sqref="B5">
    <cfRule type="expression" priority="8" aboveAverage="0" equalAverage="0" bottom="0" percent="0" rank="0" text="" dxfId="2">
      <formula>MONTH(calendarC!F32)&lt;&gt;MONTH(B2)</formula>
    </cfRule>
    <cfRule type="expression" priority="9" aboveAverage="0" equalAverage="0" bottom="0" percent="0" rank="0" text="" dxfId="3">
      <formula>MONTH(calendarC!F32)=MONTH(B2)</formula>
    </cfRule>
  </conditionalFormatting>
  <conditionalFormatting sqref="B6">
    <cfRule type="expression" priority="10" aboveAverage="0" equalAverage="0" bottom="0" percent="0" rank="0" text="" dxfId="2">
      <formula>MONTH(calendarC!F32)&lt;&gt;MONTH(B2)</formula>
    </cfRule>
    <cfRule type="expression" priority="11" aboveAverage="0" equalAverage="0" bottom="0" percent="0" rank="0" text="" dxfId="3">
      <formula>MONTH(calendarC!F32)=-MONTH(B2)</formula>
    </cfRule>
  </conditionalFormatting>
  <conditionalFormatting sqref="B7">
    <cfRule type="expression" priority="12" aboveAverage="0" equalAverage="0" bottom="0" percent="0" rank="0" text="" dxfId="2">
      <formula>MONTH(calendarC!F32)&lt;&gt;MONTH(B2)</formula>
    </cfRule>
    <cfRule type="expression" priority="13" aboveAverage="0" equalAverage="0" bottom="0" percent="0" rank="0" text="" dxfId="3">
      <formula>MONTH(calendarC!F32)=MONTH(B2)</formula>
    </cfRule>
  </conditionalFormatting>
  <conditionalFormatting sqref="B26">
    <cfRule type="expression" priority="14" aboveAverage="0" equalAverage="0" bottom="0" percent="0" rank="0" text="" dxfId="0">
      <formula>MONTH(calendarC!F32)&lt;&gt;MONTH(B26)</formula>
    </cfRule>
    <cfRule type="expression" priority="15" aboveAverage="0" equalAverage="0" bottom="0" percent="0" rank="0" text="" dxfId="1">
      <formula>MONTH(calendarC!F32)=MONTH(B26)</formula>
    </cfRule>
  </conditionalFormatting>
  <conditionalFormatting sqref="B27">
    <cfRule type="expression" priority="16" aboveAverage="0" equalAverage="0" bottom="0" percent="0" rank="0" text="" dxfId="2">
      <formula>MONTH(calendarC!F32)&lt;&gt;MONTH(B26)</formula>
    </cfRule>
    <cfRule type="expression" priority="17" aboveAverage="0" equalAverage="0" bottom="0" percent="0" rank="0" text="" dxfId="3">
      <formula>MONTH(calendarC!F32)=MONTH(B26)</formula>
    </cfRule>
  </conditionalFormatting>
  <conditionalFormatting sqref="B28">
    <cfRule type="expression" priority="18" aboveAverage="0" equalAverage="0" bottom="0" percent="0" rank="0" text="" dxfId="2">
      <formula>MONTH(calendarC!F32)&lt;&gt;MONTH(B26)</formula>
    </cfRule>
    <cfRule type="expression" priority="19" aboveAverage="0" equalAverage="0" bottom="0" percent="0" rank="0" text="" dxfId="3">
      <formula>MONTH(calendarC!F32)=MONTH(B26)</formula>
    </cfRule>
  </conditionalFormatting>
  <conditionalFormatting sqref="B29">
    <cfRule type="expression" priority="20" aboveAverage="0" equalAverage="0" bottom="0" percent="0" rank="0" text="" dxfId="2">
      <formula>MONTH(calendarC!F32)&lt;&gt;MONTH(B26)</formula>
    </cfRule>
    <cfRule type="expression" priority="21" aboveAverage="0" equalAverage="0" bottom="0" percent="0" rank="0" text="" dxfId="3">
      <formula>MONTH(calendarC!F32)=MONTH(B26)</formula>
    </cfRule>
  </conditionalFormatting>
  <conditionalFormatting sqref="B30">
    <cfRule type="expression" priority="22" aboveAverage="0" equalAverage="0" bottom="0" percent="0" rank="0" text="" dxfId="2">
      <formula>MONTH(calendarC!F32)&lt;&gt;MONTH(B26)</formula>
    </cfRule>
    <cfRule type="expression" priority="23" aboveAverage="0" equalAverage="0" bottom="0" percent="0" rank="0" text="" dxfId="3">
      <formula>MONTH(calendarC!F32)=MONTH(B26)</formula>
    </cfRule>
  </conditionalFormatting>
  <conditionalFormatting sqref="B31">
    <cfRule type="expression" priority="24" aboveAverage="0" equalAverage="0" bottom="0" percent="0" rank="0" text="" dxfId="2">
      <formula>MONTH(calendarC!F32)&lt;&gt;MONTH(B26)</formula>
    </cfRule>
    <cfRule type="expression" priority="25" aboveAverage="0" equalAverage="0" bottom="0" percent="0" rank="0" text="" dxfId="3">
      <formula>MONTH(calendarC!F32)=MONTH(B26)</formula>
    </cfRule>
  </conditionalFormatting>
  <conditionalFormatting sqref="B32">
    <cfRule type="expression" priority="26" aboveAverage="0" equalAverage="0" bottom="0" percent="0" rank="0" text="" dxfId="0">
      <formula>MONTH(calendarC!F32)&lt;&gt;MONTH(B32)</formula>
    </cfRule>
    <cfRule type="expression" priority="27" aboveAverage="0" equalAverage="0" bottom="0" percent="0" rank="0" text="" dxfId="1">
      <formula>MONTH(calendarC!F32)=MONTH(B32)</formula>
    </cfRule>
  </conditionalFormatting>
  <conditionalFormatting sqref="B33">
    <cfRule type="expression" priority="28" aboveAverage="0" equalAverage="0" bottom="0" percent="0" rank="0" text="" dxfId="2">
      <formula>MONTH(calendarC!F32)&lt;&gt;MONTH(B32)</formula>
    </cfRule>
    <cfRule type="expression" priority="29" aboveAverage="0" equalAverage="0" bottom="0" percent="0" rank="0" text="" dxfId="3">
      <formula>MONTH(calendarC!F32)=MONTH(B32)</formula>
    </cfRule>
  </conditionalFormatting>
  <conditionalFormatting sqref="B34">
    <cfRule type="expression" priority="30" aboveAverage="0" equalAverage="0" bottom="0" percent="0" rank="0" text="" dxfId="2">
      <formula>MONTH(calendarC!F32)&lt;&gt;MONTH(B32)</formula>
    </cfRule>
    <cfRule type="expression" priority="31" aboveAverage="0" equalAverage="0" bottom="0" percent="0" rank="0" text="" dxfId="3">
      <formula>MONTH(calendarC!F32)=MONTH(B32)</formula>
    </cfRule>
  </conditionalFormatting>
  <conditionalFormatting sqref="B35">
    <cfRule type="expression" priority="32" aboveAverage="0" equalAverage="0" bottom="0" percent="0" rank="0" text="" dxfId="2">
      <formula>MONTH(calendarC!F32)&lt;&gt;MONTH(B32)</formula>
    </cfRule>
    <cfRule type="expression" priority="33" aboveAverage="0" equalAverage="0" bottom="0" percent="0" rank="0" text="" dxfId="3">
      <formula>MONTH(calendarC!F32)=MONTH(B32)</formula>
    </cfRule>
  </conditionalFormatting>
  <conditionalFormatting sqref="B36">
    <cfRule type="expression" priority="34" aboveAverage="0" equalAverage="0" bottom="0" percent="0" rank="0" text="" dxfId="2">
      <formula>MONTH(calendarC!F32)&lt;&gt;MONTH(B32)</formula>
    </cfRule>
    <cfRule type="expression" priority="35" aboveAverage="0" equalAverage="0" bottom="0" percent="0" rank="0" text="" dxfId="3">
      <formula>MONTH(calendarC!F32)=MONTH(B32)</formula>
    </cfRule>
  </conditionalFormatting>
  <conditionalFormatting sqref="B37">
    <cfRule type="expression" priority="36" aboveAverage="0" equalAverage="0" bottom="0" percent="0" rank="0" text="" dxfId="6">
      <formula>MONTH(calendarC!F32)&lt;&gt;MONTH(B32)</formula>
    </cfRule>
    <cfRule type="expression" priority="37" aboveAverage="0" equalAverage="0" bottom="0" percent="0" rank="0" text="" dxfId="7">
      <formula>MONTH(calendarC!F32)=MONTH(B32)</formula>
    </cfRule>
  </conditionalFormatting>
  <conditionalFormatting sqref="C2">
    <cfRule type="expression" priority="38" aboveAverage="0" equalAverage="0" bottom="0" percent="0" rank="0" text="" dxfId="4">
      <formula>MONTH(calendarC!F32)&lt;&gt;MONTH(B2)</formula>
    </cfRule>
    <cfRule type="expression" priority="39" aboveAverage="0" equalAverage="0" bottom="0" percent="0" rank="0" text="" dxfId="5">
      <formula>MONTH(calendarC!F32)=MONTH(B2)</formula>
    </cfRule>
  </conditionalFormatting>
  <conditionalFormatting sqref="C3 E3 C27 E27 G27 I27 K27 M27 O27 C33 E33">
    <cfRule type="expression" priority="40" aboveAverage="0" equalAverage="0" bottom="0" percent="0" rank="0" text="" dxfId="4">
      <formula>MONTH(#REF!)&lt;&gt;MONTH($A$3)</formula>
    </cfRule>
    <cfRule type="expression" priority="41" aboveAverage="0" equalAverage="0" bottom="0" percent="0" rank="0" text="" dxfId="5">
      <formula>MONTH(#REF!)=MONTH($A$3)</formula>
    </cfRule>
  </conditionalFormatting>
  <conditionalFormatting sqref="C26">
    <cfRule type="expression" priority="42" aboveAverage="0" equalAverage="0" bottom="0" percent="0" rank="0" text="" dxfId="4">
      <formula>MONTH(calendarC!F32)&lt;&gt;MONTH(B26)</formula>
    </cfRule>
    <cfRule type="expression" priority="43" aboveAverage="0" equalAverage="0" bottom="0" percent="0" rank="0" text="" dxfId="5">
      <formula>MONTH(calendarC!F32)=MONTH(B26)</formula>
    </cfRule>
  </conditionalFormatting>
  <conditionalFormatting sqref="C32">
    <cfRule type="expression" priority="44" aboveAverage="0" equalAverage="0" bottom="0" percent="0" rank="0" text="" dxfId="4">
      <formula>MONTH(calendarC!F32)&lt;&gt;MONTH(B32)</formula>
    </cfRule>
    <cfRule type="expression" priority="45" aboveAverage="0" equalAverage="0" bottom="0" percent="0" rank="0" text="" dxfId="5">
      <formula>MONTH(calendarC!F32)=MONTH(B32)</formula>
    </cfRule>
  </conditionalFormatting>
  <conditionalFormatting sqref="D2">
    <cfRule type="expression" priority="46" aboveAverage="0" equalAverage="0" bottom="0" percent="0" rank="0" text="" dxfId="0">
      <formula>MONTH(calendarC!F32)&lt;&gt;MONTH(D2)</formula>
    </cfRule>
    <cfRule type="expression" priority="47" aboveAverage="0" equalAverage="0" bottom="0" percent="0" rank="0" text="" dxfId="1">
      <formula>MONTH(calendarC!F32)=MONTH(D2)</formula>
    </cfRule>
  </conditionalFormatting>
  <conditionalFormatting sqref="D3">
    <cfRule type="expression" priority="48" aboveAverage="0" equalAverage="0" bottom="0" percent="0" rank="0" text="" dxfId="2">
      <formula>MONTH(calendarC!F32)&lt;&gt;MONTH(D2)</formula>
    </cfRule>
    <cfRule type="expression" priority="49" aboveAverage="0" equalAverage="0" bottom="0" percent="0" rank="0" text="" dxfId="3">
      <formula>MONTH(calendarC!F32)=MONTH(D2)</formula>
    </cfRule>
  </conditionalFormatting>
  <conditionalFormatting sqref="D4">
    <cfRule type="expression" priority="50" aboveAverage="0" equalAverage="0" bottom="0" percent="0" rank="0" text="" dxfId="2">
      <formula>MONTH(calendarC!F32)&lt;&gt;MONTH(D2)</formula>
    </cfRule>
    <cfRule type="expression" priority="51" aboveAverage="0" equalAverage="0" bottom="0" percent="0" rank="0" text="" dxfId="3">
      <formula>MONTH(calendarC!F32)=MONTH(D2)</formula>
    </cfRule>
  </conditionalFormatting>
  <conditionalFormatting sqref="D5">
    <cfRule type="expression" priority="52" aboveAverage="0" equalAverage="0" bottom="0" percent="0" rank="0" text="" dxfId="2">
      <formula>MONTH(calendarC!F32)&lt;&gt;MONTH(D2)</formula>
    </cfRule>
    <cfRule type="expression" priority="53" aboveAverage="0" equalAverage="0" bottom="0" percent="0" rank="0" text="" dxfId="3">
      <formula>MONTH(calendarC!F32)=MONTH(D2)</formula>
    </cfRule>
  </conditionalFormatting>
  <conditionalFormatting sqref="D6">
    <cfRule type="expression" priority="54" aboveAverage="0" equalAverage="0" bottom="0" percent="0" rank="0" text="" dxfId="2">
      <formula>MONTH(calendarC!F32)&lt;&gt;MONTH(D2)</formula>
    </cfRule>
    <cfRule type="expression" priority="55" aboveAverage="0" equalAverage="0" bottom="0" percent="0" rank="0" text="" dxfId="3">
      <formula>MONTH(calendarC!F32)=MONTH(D2)</formula>
    </cfRule>
  </conditionalFormatting>
  <conditionalFormatting sqref="D7">
    <cfRule type="expression" priority="56" aboveAverage="0" equalAverage="0" bottom="0" percent="0" rank="0" text="" dxfId="2">
      <formula>MONTH(calendarC!F32)&lt;&gt;MONTH(D2)</formula>
    </cfRule>
    <cfRule type="expression" priority="57" aboveAverage="0" equalAverage="0" bottom="0" percent="0" rank="0" text="" dxfId="3">
      <formula>MONTH(calendarC!F32)=MONTH(D2)</formula>
    </cfRule>
  </conditionalFormatting>
  <conditionalFormatting sqref="D26">
    <cfRule type="expression" priority="58" aboveAverage="0" equalAverage="0" bottom="0" percent="0" rank="0" text="" dxfId="0">
      <formula>MONTH(calendarC!F32)&lt;&gt;MONTH(D26)</formula>
    </cfRule>
    <cfRule type="expression" priority="59" aboveAverage="0" equalAverage="0" bottom="0" percent="0" rank="0" text="" dxfId="1">
      <formula>MONTH(calendarC!F32)=MONTH(D26)</formula>
    </cfRule>
  </conditionalFormatting>
  <conditionalFormatting sqref="D27">
    <cfRule type="expression" priority="60" aboveAverage="0" equalAverage="0" bottom="0" percent="0" rank="0" text="" dxfId="2">
      <formula>MONTH(calendarC!F32)&lt;&gt;MONTH(D26)</formula>
    </cfRule>
    <cfRule type="expression" priority="61" aboveAverage="0" equalAverage="0" bottom="0" percent="0" rank="0" text="" dxfId="3">
      <formula>MONTH(calendarC!F32)=MONTH(D26)</formula>
    </cfRule>
  </conditionalFormatting>
  <conditionalFormatting sqref="D28">
    <cfRule type="expression" priority="62" aboveAverage="0" equalAverage="0" bottom="0" percent="0" rank="0" text="" dxfId="2">
      <formula>MONTH(calendarC!F32)&lt;&gt;MONTH(D26)</formula>
    </cfRule>
    <cfRule type="expression" priority="63" aboveAverage="0" equalAverage="0" bottom="0" percent="0" rank="0" text="" dxfId="3">
      <formula>MONTH(calendarC!F32)=MONTH(D26)</formula>
    </cfRule>
  </conditionalFormatting>
  <conditionalFormatting sqref="D29">
    <cfRule type="expression" priority="64" aboveAverage="0" equalAverage="0" bottom="0" percent="0" rank="0" text="" dxfId="2">
      <formula>MONTH(calendarC!F32)&lt;&gt;MONTH(D26)</formula>
    </cfRule>
    <cfRule type="expression" priority="65" aboveAverage="0" equalAverage="0" bottom="0" percent="0" rank="0" text="" dxfId="3">
      <formula>MONTH(calendarC!F32)=MONTH(D26)</formula>
    </cfRule>
  </conditionalFormatting>
  <conditionalFormatting sqref="D30">
    <cfRule type="expression" priority="66" aboveAverage="0" equalAverage="0" bottom="0" percent="0" rank="0" text="" dxfId="2">
      <formula>MONTH(calendarC!F32)&lt;&gt;MONTH(D26)</formula>
    </cfRule>
    <cfRule type="expression" priority="67" aboveAverage="0" equalAverage="0" bottom="0" percent="0" rank="0" text="" dxfId="3">
      <formula>MONTH(calendarC!F32)=MONTH(D26)</formula>
    </cfRule>
  </conditionalFormatting>
  <conditionalFormatting sqref="D31">
    <cfRule type="expression" priority="68" aboveAverage="0" equalAverage="0" bottom="0" percent="0" rank="0" text="" dxfId="2">
      <formula>MONTH(calendarC!F32)&lt;&gt;MONTH(D26)</formula>
    </cfRule>
    <cfRule type="expression" priority="69" aboveAverage="0" equalAverage="0" bottom="0" percent="0" rank="0" text="" dxfId="3">
      <formula>MONTH(calendarC!F32)=MONTH(D26)</formula>
    </cfRule>
  </conditionalFormatting>
  <conditionalFormatting sqref="D32">
    <cfRule type="expression" priority="70" aboveAverage="0" equalAverage="0" bottom="0" percent="0" rank="0" text="" dxfId="0">
      <formula>MONTH(calendarC!F32)&lt;&gt;MONTH(D32)</formula>
    </cfRule>
    <cfRule type="expression" priority="71" aboveAverage="0" equalAverage="0" bottom="0" percent="0" rank="0" text="" dxfId="1">
      <formula>MONTH(calendarC!F32)=MONTH(D32)</formula>
    </cfRule>
  </conditionalFormatting>
  <conditionalFormatting sqref="D33">
    <cfRule type="expression" priority="72" aboveAverage="0" equalAverage="0" bottom="0" percent="0" rank="0" text="" dxfId="2">
      <formula>MONTH(calendarC!F32)&lt;&gt;MONTH(D32)</formula>
    </cfRule>
    <cfRule type="expression" priority="73" aboveAverage="0" equalAverage="0" bottom="0" percent="0" rank="0" text="" dxfId="3">
      <formula>MONTH(calendarC!F32)=MONTH(D32)</formula>
    </cfRule>
  </conditionalFormatting>
  <conditionalFormatting sqref="D34">
    <cfRule type="expression" priority="74" aboveAverage="0" equalAverage="0" bottom="0" percent="0" rank="0" text="" dxfId="2">
      <formula>MONTH(calendarC!F32)&lt;&gt;MONTH(D32)</formula>
    </cfRule>
    <cfRule type="expression" priority="75" aboveAverage="0" equalAverage="0" bottom="0" percent="0" rank="0" text="" dxfId="3">
      <formula>MONTH(calendarC!F32)=MONTH(D32)</formula>
    </cfRule>
  </conditionalFormatting>
  <conditionalFormatting sqref="D35">
    <cfRule type="expression" priority="76" aboveAverage="0" equalAverage="0" bottom="0" percent="0" rank="0" text="" dxfId="2">
      <formula>MONTH(calendarC!F32)&lt;&gt;MONTH(D32)</formula>
    </cfRule>
    <cfRule type="expression" priority="77" aboveAverage="0" equalAverage="0" bottom="0" percent="0" rank="0" text="" dxfId="3">
      <formula>MONTH(calendarC!F32)=MONTH(D32)</formula>
    </cfRule>
  </conditionalFormatting>
  <conditionalFormatting sqref="D36">
    <cfRule type="expression" priority="78" aboveAverage="0" equalAverage="0" bottom="0" percent="0" rank="0" text="" dxfId="2">
      <formula>MONTH(calendarC!F32)&lt;&gt;MONTH(D32)</formula>
    </cfRule>
    <cfRule type="expression" priority="79" aboveAverage="0" equalAverage="0" bottom="0" percent="0" rank="0" text="" dxfId="3">
      <formula>MONTH(calendarC!F32)=MONTH(D32)</formula>
    </cfRule>
  </conditionalFormatting>
  <conditionalFormatting sqref="D37">
    <cfRule type="expression" priority="80" aboveAverage="0" equalAverage="0" bottom="0" percent="0" rank="0" text="" dxfId="6">
      <formula>MONTH(calendarC!F32)&lt;&gt;MONTH(D32)</formula>
    </cfRule>
    <cfRule type="expression" priority="81" aboveAverage="0" equalAverage="0" bottom="0" percent="0" rank="0" text="" dxfId="7">
      <formula>MONTH(calendarC!F32)=MONTH(D32)</formula>
    </cfRule>
  </conditionalFormatting>
  <conditionalFormatting sqref="E2">
    <cfRule type="expression" priority="82" aboveAverage="0" equalAverage="0" bottom="0" percent="0" rank="0" text="" dxfId="4">
      <formula>MONTH(calendarC!F32)&lt;&gt;MONTH(D2)</formula>
    </cfRule>
    <cfRule type="expression" priority="83" aboveAverage="0" equalAverage="0" bottom="0" percent="0" rank="0" text="" dxfId="5">
      <formula>MONTH(calendarC!F32)=MONTH(D2)</formula>
    </cfRule>
  </conditionalFormatting>
  <conditionalFormatting sqref="E26">
    <cfRule type="expression" priority="84" aboveAverage="0" equalAverage="0" bottom="0" percent="0" rank="0" text="" dxfId="4">
      <formula>MONTH(calendarC!F32)&lt;&gt;MONTH(D26)</formula>
    </cfRule>
    <cfRule type="expression" priority="85" aboveAverage="0" equalAverage="0" bottom="0" percent="0" rank="0" text="" dxfId="5">
      <formula>MONTH(calendarC!F32)=MONTH(D26)</formula>
    </cfRule>
  </conditionalFormatting>
  <conditionalFormatting sqref="E32">
    <cfRule type="expression" priority="86" aboveAverage="0" equalAverage="0" bottom="0" percent="0" rank="0" text="" dxfId="4">
      <formula>MONTH(calendarC!F32)&lt;&gt;MONTH(D32)</formula>
    </cfRule>
    <cfRule type="expression" priority="87" aboveAverage="0" equalAverage="0" bottom="0" percent="0" rank="0" text="" dxfId="5">
      <formula>MONTH(calendarC!F32)=MONTH(D32)</formula>
    </cfRule>
  </conditionalFormatting>
  <conditionalFormatting sqref="F2">
    <cfRule type="expression" priority="88" aboveAverage="0" equalAverage="0" bottom="0" percent="0" rank="0" text="" dxfId="0">
      <formula>MONTH(calendarC!F32)&lt;&gt;MONTH(F2)</formula>
    </cfRule>
    <cfRule type="expression" priority="89" aboveAverage="0" equalAverage="0" bottom="0" percent="0" rank="0" text="" dxfId="1">
      <formula>MONTH(calendarC!F32)=MONTH(F2)</formula>
    </cfRule>
  </conditionalFormatting>
  <conditionalFormatting sqref="F3">
    <cfRule type="expression" priority="90" aboveAverage="0" equalAverage="0" bottom="0" percent="0" rank="0" text="" dxfId="2">
      <formula>MONTH(calendarC!F32)&lt;&gt;MONTH(F2)</formula>
    </cfRule>
    <cfRule type="expression" priority="91" aboveAverage="0" equalAverage="0" bottom="0" percent="0" rank="0" text="" dxfId="3">
      <formula>MONTH(calendarC!F32)=MONTH(F2)</formula>
    </cfRule>
  </conditionalFormatting>
  <conditionalFormatting sqref="F4">
    <cfRule type="expression" priority="92" aboveAverage="0" equalAverage="0" bottom="0" percent="0" rank="0" text="" dxfId="2">
      <formula>MONTH(calendarC!F32)&lt;&gt;MONTH(F2)</formula>
    </cfRule>
    <cfRule type="expression" priority="93" aboveAverage="0" equalAverage="0" bottom="0" percent="0" rank="0" text="" dxfId="3">
      <formula>MONTH(calendarC!F32)=MONTH(F2)</formula>
    </cfRule>
  </conditionalFormatting>
  <conditionalFormatting sqref="F5">
    <cfRule type="expression" priority="94" aboveAverage="0" equalAverage="0" bottom="0" percent="0" rank="0" text="" dxfId="2">
      <formula>MONTH(calendarC!F32)&lt;&gt;MONTH(F2)</formula>
    </cfRule>
    <cfRule type="expression" priority="95" aboveAverage="0" equalAverage="0" bottom="0" percent="0" rank="0" text="" dxfId="3">
      <formula>MONTH(calendarC!F32)=MONTH(F2)</formula>
    </cfRule>
  </conditionalFormatting>
  <conditionalFormatting sqref="F6">
    <cfRule type="expression" priority="96" aboveAverage="0" equalAverage="0" bottom="0" percent="0" rank="0" text="" dxfId="2">
      <formula>MONTH(calendarC!F32)&lt;&gt;MONTH(F2)</formula>
    </cfRule>
    <cfRule type="expression" priority="97" aboveAverage="0" equalAverage="0" bottom="0" percent="0" rank="0" text="" dxfId="3">
      <formula>MONTH(calendarC!F32)=MONTH(F2)</formula>
    </cfRule>
  </conditionalFormatting>
  <conditionalFormatting sqref="F7">
    <cfRule type="expression" priority="98" aboveAverage="0" equalAverage="0" bottom="0" percent="0" rank="0" text="" dxfId="2">
      <formula>MONTH(calendarC!F32)&lt;&gt;MONTH(F2)</formula>
    </cfRule>
    <cfRule type="expression" priority="99" aboveAverage="0" equalAverage="0" bottom="0" percent="0" rank="0" text="" dxfId="3">
      <formula>MONTH(calendarC!F32)=MONTH(F2)</formula>
    </cfRule>
  </conditionalFormatting>
  <conditionalFormatting sqref="F26">
    <cfRule type="expression" priority="100" aboveAverage="0" equalAverage="0" bottom="0" percent="0" rank="0" text="" dxfId="0">
      <formula>MONTH(calendarC!F32)&lt;&gt;MONTH(F26)</formula>
    </cfRule>
    <cfRule type="expression" priority="101" aboveAverage="0" equalAverage="0" bottom="0" percent="0" rank="0" text="" dxfId="1">
      <formula>MONTH(calendarC!F32)=MONTH(F26)</formula>
    </cfRule>
  </conditionalFormatting>
  <conditionalFormatting sqref="F27">
    <cfRule type="expression" priority="102" aboveAverage="0" equalAverage="0" bottom="0" percent="0" rank="0" text="" dxfId="2">
      <formula>MONTH(calendarC!F32)&lt;&gt;MONTH(F26)</formula>
    </cfRule>
    <cfRule type="expression" priority="103" aboveAverage="0" equalAverage="0" bottom="0" percent="0" rank="0" text="" dxfId="3">
      <formula>MONTH(calendarC!F32)=MONTH(F26)</formula>
    </cfRule>
  </conditionalFormatting>
  <conditionalFormatting sqref="F28">
    <cfRule type="expression" priority="104" aboveAverage="0" equalAverage="0" bottom="0" percent="0" rank="0" text="" dxfId="2">
      <formula>MONTH(calendarC!F32)&lt;&gt;MONTH(F26)</formula>
    </cfRule>
    <cfRule type="expression" priority="105" aboveAverage="0" equalAverage="0" bottom="0" percent="0" rank="0" text="" dxfId="3">
      <formula>MONTH(calendarC!F32)=MONTH(F26)</formula>
    </cfRule>
  </conditionalFormatting>
  <conditionalFormatting sqref="F29">
    <cfRule type="expression" priority="106" aboveAverage="0" equalAverage="0" bottom="0" percent="0" rank="0" text="" dxfId="2">
      <formula>MONTH(calendarC!F32)&lt;&gt;MONTH(F26)</formula>
    </cfRule>
    <cfRule type="expression" priority="107" aboveAverage="0" equalAverage="0" bottom="0" percent="0" rank="0" text="" dxfId="3">
      <formula>MONTH(calendarC!F32)=MONTH(F26)</formula>
    </cfRule>
  </conditionalFormatting>
  <conditionalFormatting sqref="F30">
    <cfRule type="expression" priority="108" aboveAverage="0" equalAverage="0" bottom="0" percent="0" rank="0" text="" dxfId="2">
      <formula>MONTH(calendarC!F32)&lt;&gt;MONTH(F26)</formula>
    </cfRule>
    <cfRule type="expression" priority="109" aboveAverage="0" equalAverage="0" bottom="0" percent="0" rank="0" text="" dxfId="3">
      <formula>MONTH(calendarC!F32)=MONTH(F26)</formula>
    </cfRule>
  </conditionalFormatting>
  <conditionalFormatting sqref="F31">
    <cfRule type="expression" priority="110" aboveAverage="0" equalAverage="0" bottom="0" percent="0" rank="0" text="" dxfId="2">
      <formula>MONTH(calendarC!F32)&lt;&gt;MONTH(F26)</formula>
    </cfRule>
    <cfRule type="expression" priority="111" aboveAverage="0" equalAverage="0" bottom="0" percent="0" rank="0" text="" dxfId="3">
      <formula>MONTH(calendarC!F32)=MONTH(F26)</formula>
    </cfRule>
  </conditionalFormatting>
  <conditionalFormatting sqref="G2">
    <cfRule type="expression" priority="112" aboveAverage="0" equalAverage="0" bottom="0" percent="0" rank="0" text="" dxfId="4">
      <formula>MONTH(calendarC!F32)&lt;&gt;MONTH(F2)</formula>
    </cfRule>
    <cfRule type="expression" priority="113" aboveAverage="0" equalAverage="0" bottom="0" percent="0" rank="0" text="" dxfId="5">
      <formula>MONTH(calendarC!F32)=MONTH(F2)</formula>
    </cfRule>
  </conditionalFormatting>
  <conditionalFormatting sqref="G26">
    <cfRule type="expression" priority="114" aboveAverage="0" equalAverage="0" bottom="0" percent="0" rank="0" text="" dxfId="4">
      <formula>MONTH(calendarC!F32)&lt;&gt;MONTH(F26)</formula>
    </cfRule>
    <cfRule type="expression" priority="115" aboveAverage="0" equalAverage="0" bottom="0" percent="0" rank="0" text="" dxfId="5">
      <formula>MONTH(calendarC!F32)=MONTH(F26)</formula>
    </cfRule>
  </conditionalFormatting>
  <conditionalFormatting sqref="H2">
    <cfRule type="expression" priority="116" aboveAverage="0" equalAverage="0" bottom="0" percent="0" rank="0" text="" dxfId="0">
      <formula>MONTH(calendarC!F32)&lt;&gt;MONTH(H2)</formula>
    </cfRule>
    <cfRule type="expression" priority="117" aboveAverage="0" equalAverage="0" bottom="0" percent="0" rank="0" text="" dxfId="1">
      <formula>MONTH(calendarC!F32)=MONTH(H2)</formula>
    </cfRule>
  </conditionalFormatting>
  <conditionalFormatting sqref="H3">
    <cfRule type="expression" priority="118" aboveAverage="0" equalAverage="0" bottom="0" percent="0" rank="0" text="" dxfId="2">
      <formula>MONTH(calendarC!F32)&lt;&gt;MONTH(H2)</formula>
    </cfRule>
    <cfRule type="expression" priority="119" aboveAverage="0" equalAverage="0" bottom="0" percent="0" rank="0" text="" dxfId="3">
      <formula>MONTH(calendarC!F32)=MONTH(H2)</formula>
    </cfRule>
  </conditionalFormatting>
  <conditionalFormatting sqref="H4">
    <cfRule type="expression" priority="120" aboveAverage="0" equalAverage="0" bottom="0" percent="0" rank="0" text="" dxfId="2">
      <formula>MONTH(calendarC!F32)&lt;&gt;MONTH(H2)</formula>
    </cfRule>
    <cfRule type="expression" priority="121" aboveAverage="0" equalAverage="0" bottom="0" percent="0" rank="0" text="" dxfId="3">
      <formula>MONTH(calendarC!F32)=MONTH(H2)</formula>
    </cfRule>
  </conditionalFormatting>
  <conditionalFormatting sqref="H5">
    <cfRule type="expression" priority="122" aboveAverage="0" equalAverage="0" bottom="0" percent="0" rank="0" text="" dxfId="2">
      <formula>MONTH(calendarC!F32)&lt;&gt;MONTH(H2)</formula>
    </cfRule>
    <cfRule type="expression" priority="123" aboveAverage="0" equalAverage="0" bottom="0" percent="0" rank="0" text="" dxfId="3">
      <formula>MONTH(calendarC!F32)=MONTH(H2)</formula>
    </cfRule>
  </conditionalFormatting>
  <conditionalFormatting sqref="H6">
    <cfRule type="expression" priority="124" aboveAverage="0" equalAverage="0" bottom="0" percent="0" rank="0" text="" dxfId="2">
      <formula>MONTH(calendarC!F32)&lt;&gt;MONTH(H2)</formula>
    </cfRule>
    <cfRule type="expression" priority="125" aboveAverage="0" equalAverage="0" bottom="0" percent="0" rank="0" text="" dxfId="3">
      <formula>MONTH(calendarC!F32)=MONTH(H2)</formula>
    </cfRule>
  </conditionalFormatting>
  <conditionalFormatting sqref="H7">
    <cfRule type="expression" priority="126" aboveAverage="0" equalAverage="0" bottom="0" percent="0" rank="0" text="" dxfId="2">
      <formula>MONTH(calendarC!F32)&lt;&gt;MONTH(H2)</formula>
    </cfRule>
    <cfRule type="expression" priority="127" aboveAverage="0" equalAverage="0" bottom="0" percent="0" rank="0" text="" dxfId="3">
      <formula>MONTH(calendarC!F32)=MONTH(H2)</formula>
    </cfRule>
  </conditionalFormatting>
  <conditionalFormatting sqref="H26">
    <cfRule type="expression" priority="128" aboveAverage="0" equalAverage="0" bottom="0" percent="0" rank="0" text="" dxfId="0">
      <formula>MONTH(calendarC!F32)&lt;&gt;MONTH(H26)</formula>
    </cfRule>
    <cfRule type="expression" priority="129" aboveAverage="0" equalAverage="0" bottom="0" percent="0" rank="0" text="" dxfId="1">
      <formula>MONTH(calendarC!F32)=MONTH(H26)</formula>
    </cfRule>
  </conditionalFormatting>
  <conditionalFormatting sqref="H27">
    <cfRule type="expression" priority="130" aboveAverage="0" equalAverage="0" bottom="0" percent="0" rank="0" text="" dxfId="2">
      <formula>MONTH(calendarC!F32)&lt;&gt;MONTH(H26)</formula>
    </cfRule>
    <cfRule type="expression" priority="131" aboveAverage="0" equalAverage="0" bottom="0" percent="0" rank="0" text="" dxfId="3">
      <formula>MONTH(calendarC!F32)=MONTH(H26)</formula>
    </cfRule>
  </conditionalFormatting>
  <conditionalFormatting sqref="H28">
    <cfRule type="expression" priority="132" aboveAverage="0" equalAverage="0" bottom="0" percent="0" rank="0" text="" dxfId="2">
      <formula>MONTH(calendarC!F32)&lt;&gt;MONTH(H26)</formula>
    </cfRule>
    <cfRule type="expression" priority="133" aboveAverage="0" equalAverage="0" bottom="0" percent="0" rank="0" text="" dxfId="3">
      <formula>MONTH(calendarC!F32)=MONTH(H26)</formula>
    </cfRule>
  </conditionalFormatting>
  <conditionalFormatting sqref="H29">
    <cfRule type="expression" priority="134" aboveAverage="0" equalAverage="0" bottom="0" percent="0" rank="0" text="" dxfId="2">
      <formula>MONTH(calendarC!F32)&lt;&gt;MONTH(H26)</formula>
    </cfRule>
    <cfRule type="expression" priority="135" aboveAverage="0" equalAverage="0" bottom="0" percent="0" rank="0" text="" dxfId="3">
      <formula>MONTH(calendarC!F32)=MONTH(H26)</formula>
    </cfRule>
  </conditionalFormatting>
  <conditionalFormatting sqref="H30">
    <cfRule type="expression" priority="136" aboveAverage="0" equalAverage="0" bottom="0" percent="0" rank="0" text="" dxfId="2">
      <formula>MONTH(calendarC!F32)&lt;&gt;MONTH(H26)</formula>
    </cfRule>
    <cfRule type="expression" priority="137" aboveAverage="0" equalAverage="0" bottom="0" percent="0" rank="0" text="" dxfId="3">
      <formula>MONTH(calendarC!F32)=MONTH(H26)</formula>
    </cfRule>
  </conditionalFormatting>
  <conditionalFormatting sqref="H31">
    <cfRule type="expression" priority="138" aboveAverage="0" equalAverage="0" bottom="0" percent="0" rank="0" text="" dxfId="2">
      <formula>MONTH(calendarC!F32)&lt;&gt;MONTH(H26)</formula>
    </cfRule>
    <cfRule type="expression" priority="139" aboveAverage="0" equalAverage="0" bottom="0" percent="0" rank="0" text="" dxfId="3">
      <formula>MONTH(calendarC!F32)=MONTH(H26)</formula>
    </cfRule>
  </conditionalFormatting>
  <conditionalFormatting sqref="I2">
    <cfRule type="expression" priority="140" aboveAverage="0" equalAverage="0" bottom="0" percent="0" rank="0" text="" dxfId="4">
      <formula>MONTH(calendarC!F32)&lt;&gt;MONTH(H2)</formula>
    </cfRule>
    <cfRule type="expression" priority="141" aboveAverage="0" equalAverage="0" bottom="0" percent="0" rank="0" text="" dxfId="5">
      <formula>MONTH(calendarC!F32)=MONTH(H2)</formula>
    </cfRule>
  </conditionalFormatting>
  <conditionalFormatting sqref="I26">
    <cfRule type="expression" priority="142" aboveAverage="0" equalAverage="0" bottom="0" percent="0" rank="0" text="" dxfId="4">
      <formula>MONTH(calendarC!F32)&lt;&gt;MONTH(H26)</formula>
    </cfRule>
    <cfRule type="expression" priority="143" aboveAverage="0" equalAverage="0" bottom="0" percent="0" rank="0" text="" dxfId="5">
      <formula>MONTH(calendarC!F32)=MONTH(H26)</formula>
    </cfRule>
  </conditionalFormatting>
  <conditionalFormatting sqref="J2">
    <cfRule type="expression" priority="144" aboveAverage="0" equalAverage="0" bottom="0" percent="0" rank="0" text="" dxfId="0">
      <formula>MONTH(calendarC!F32)&lt;&gt;MONTH(J2)</formula>
    </cfRule>
    <cfRule type="expression" priority="145" aboveAverage="0" equalAverage="0" bottom="0" percent="0" rank="0" text="" dxfId="1">
      <formula>MONTH(calendarC!F32)=MONTH(J2)</formula>
    </cfRule>
  </conditionalFormatting>
  <conditionalFormatting sqref="J3">
    <cfRule type="expression" priority="146" aboveAverage="0" equalAverage="0" bottom="0" percent="0" rank="0" text="" dxfId="2">
      <formula>MONTH(calendarC!F32)&lt;&gt;MONTH(J2)</formula>
    </cfRule>
    <cfRule type="expression" priority="147" aboveAverage="0" equalAverage="0" bottom="0" percent="0" rank="0" text="" dxfId="3">
      <formula>MONTH(calendarC!F32)=MONTH(J2)</formula>
    </cfRule>
  </conditionalFormatting>
  <conditionalFormatting sqref="J4">
    <cfRule type="expression" priority="148" aboveAverage="0" equalAverage="0" bottom="0" percent="0" rank="0" text="" dxfId="2">
      <formula>MONTH(calendarC!F32)&lt;&gt;MONTH(J2)</formula>
    </cfRule>
    <cfRule type="expression" priority="149" aboveAverage="0" equalAverage="0" bottom="0" percent="0" rank="0" text="" dxfId="3">
      <formula>MONTH(calendarC!F32)=MONTH(J2)</formula>
    </cfRule>
  </conditionalFormatting>
  <conditionalFormatting sqref="J5">
    <cfRule type="expression" priority="150" aboveAverage="0" equalAverage="0" bottom="0" percent="0" rank="0" text="" dxfId="2">
      <formula>MONTH(calendarC!F32)&lt;&gt;MONTH(J2)</formula>
    </cfRule>
    <cfRule type="expression" priority="151" aboveAverage="0" equalAverage="0" bottom="0" percent="0" rank="0" text="" dxfId="3">
      <formula>MONTH(calendarC!F32)=MONTH(J2)</formula>
    </cfRule>
  </conditionalFormatting>
  <conditionalFormatting sqref="J6">
    <cfRule type="expression" priority="152" aboveAverage="0" equalAverage="0" bottom="0" percent="0" rank="0" text="" dxfId="2">
      <formula>MONTH(calendarC!F32)&lt;&gt;MONTH(J2)</formula>
    </cfRule>
    <cfRule type="expression" priority="153" aboveAverage="0" equalAverage="0" bottom="0" percent="0" rank="0" text="" dxfId="3">
      <formula>MONTH(calendarC!F32)=MONTH(J2)</formula>
    </cfRule>
  </conditionalFormatting>
  <conditionalFormatting sqref="J7">
    <cfRule type="expression" priority="154" aboveAverage="0" equalAverage="0" bottom="0" percent="0" rank="0" text="" dxfId="2">
      <formula>MONTH(calendarC!F32)&lt;&gt;MONTH(J2)</formula>
    </cfRule>
    <cfRule type="expression" priority="155" aboveAverage="0" equalAverage="0" bottom="0" percent="0" rank="0" text="" dxfId="3">
      <formula>MONTH(calendarC!F32)=MONTH(J2)</formula>
    </cfRule>
  </conditionalFormatting>
  <conditionalFormatting sqref="J26">
    <cfRule type="expression" priority="156" aboveAverage="0" equalAverage="0" bottom="0" percent="0" rank="0" text="" dxfId="0">
      <formula>MONTH(calendarC!F32)&lt;&gt;MONTH(J26)</formula>
    </cfRule>
    <cfRule type="expression" priority="157" aboveAverage="0" equalAverage="0" bottom="0" percent="0" rank="0" text="" dxfId="1">
      <formula>MONTH(calendarC!F32)=MONTH(J26)</formula>
    </cfRule>
  </conditionalFormatting>
  <conditionalFormatting sqref="J27">
    <cfRule type="expression" priority="158" aboveAverage="0" equalAverage="0" bottom="0" percent="0" rank="0" text="" dxfId="2">
      <formula>MONTH(calendarC!F32)&lt;&gt;MONTH(J26)</formula>
    </cfRule>
    <cfRule type="expression" priority="159" aboveAverage="0" equalAverage="0" bottom="0" percent="0" rank="0" text="" dxfId="3">
      <formula>MONTH(calendarC!F32)=MONTH(J26)</formula>
    </cfRule>
  </conditionalFormatting>
  <conditionalFormatting sqref="J28">
    <cfRule type="expression" priority="160" aboveAverage="0" equalAverage="0" bottom="0" percent="0" rank="0" text="" dxfId="2">
      <formula>MONTH(calendarC!F32)&lt;&gt;MONTH(J26)</formula>
    </cfRule>
    <cfRule type="expression" priority="161" aboveAverage="0" equalAverage="0" bottom="0" percent="0" rank="0" text="" dxfId="3">
      <formula>MONTH(calendarC!F32)=MONTH(J26)</formula>
    </cfRule>
  </conditionalFormatting>
  <conditionalFormatting sqref="J29">
    <cfRule type="expression" priority="162" aboveAverage="0" equalAverage="0" bottom="0" percent="0" rank="0" text="" dxfId="2">
      <formula>MONTH(calendarC!F32)&lt;&gt;MONTH(J26)</formula>
    </cfRule>
    <cfRule type="expression" priority="163" aboveAverage="0" equalAverage="0" bottom="0" percent="0" rank="0" text="" dxfId="3">
      <formula>MONTH(calendarC!F32)=MONTH(J26)</formula>
    </cfRule>
  </conditionalFormatting>
  <conditionalFormatting sqref="J30">
    <cfRule type="expression" priority="164" aboveAverage="0" equalAverage="0" bottom="0" percent="0" rank="0" text="" dxfId="2">
      <formula>MONTH(calendarC!F32)&lt;&gt;MONTH(J26)</formula>
    </cfRule>
    <cfRule type="expression" priority="165" aboveAverage="0" equalAverage="0" bottom="0" percent="0" rank="0" text="" dxfId="3">
      <formula>MONTH(calendarC!F32)=MONTH(J26)</formula>
    </cfRule>
  </conditionalFormatting>
  <conditionalFormatting sqref="J31">
    <cfRule type="expression" priority="166" aboveAverage="0" equalAverage="0" bottom="0" percent="0" rank="0" text="" dxfId="2">
      <formula>MONTH(calendarC!F32)&lt;&gt;MONTH(J26)</formula>
    </cfRule>
    <cfRule type="expression" priority="167" aboveAverage="0" equalAverage="0" bottom="0" percent="0" rank="0" text="" dxfId="3">
      <formula>MONTH(calendarC!F32)=MONTH(J26)</formula>
    </cfRule>
  </conditionalFormatting>
  <conditionalFormatting sqref="K2">
    <cfRule type="expression" priority="168" aboveAverage="0" equalAverage="0" bottom="0" percent="0" rank="0" text="" dxfId="4">
      <formula>MONTH(calendarC!F32)&lt;&gt;MONTH(J2)</formula>
    </cfRule>
    <cfRule type="expression" priority="169" aboveAverage="0" equalAverage="0" bottom="0" percent="0" rank="0" text="" dxfId="5">
      <formula>MONTH(calendarC!F32)=MONTH(J2)</formula>
    </cfRule>
  </conditionalFormatting>
  <conditionalFormatting sqref="K26">
    <cfRule type="expression" priority="170" aboveAverage="0" equalAverage="0" bottom="0" percent="0" rank="0" text="" dxfId="4">
      <formula>MONTH(calendarC!F32)&lt;&gt;MONTH(J26)</formula>
    </cfRule>
    <cfRule type="expression" priority="171" aboveAverage="0" equalAverage="0" bottom="0" percent="0" rank="0" text="" dxfId="5">
      <formula>MONTH(calendarC!F32)=MONTH(J26)</formula>
    </cfRule>
  </conditionalFormatting>
  <conditionalFormatting sqref="L2">
    <cfRule type="expression" priority="172" aboveAverage="0" equalAverage="0" bottom="0" percent="0" rank="0" text="" dxfId="0">
      <formula>MONTH(calendarC!F32)&lt;&gt;MONTH(L2)</formula>
    </cfRule>
    <cfRule type="expression" priority="173" aboveAverage="0" equalAverage="0" bottom="0" percent="0" rank="0" text="" dxfId="1">
      <formula>MONTH(calendarC!F32)=MONTH(L2)</formula>
    </cfRule>
  </conditionalFormatting>
  <conditionalFormatting sqref="L3">
    <cfRule type="expression" priority="174" aboveAverage="0" equalAverage="0" bottom="0" percent="0" rank="0" text="" dxfId="2">
      <formula>MONTH(calendarC!F32)&lt;&gt;MONTH(L2)</formula>
    </cfRule>
    <cfRule type="expression" priority="175" aboveAverage="0" equalAverage="0" bottom="0" percent="0" rank="0" text="" dxfId="3">
      <formula>MONTH(calendarC!F32)=MONTH(L2)</formula>
    </cfRule>
  </conditionalFormatting>
  <conditionalFormatting sqref="L4">
    <cfRule type="expression" priority="176" aboveAverage="0" equalAverage="0" bottom="0" percent="0" rank="0" text="" dxfId="2">
      <formula>MONTH(calendarC!F32)&lt;&gt;MONTH(L2)</formula>
    </cfRule>
    <cfRule type="expression" priority="177" aboveAverage="0" equalAverage="0" bottom="0" percent="0" rank="0" text="" dxfId="3">
      <formula>MONTH(calendarC!F32)=MONTH(L2)</formula>
    </cfRule>
  </conditionalFormatting>
  <conditionalFormatting sqref="L5">
    <cfRule type="expression" priority="178" aboveAverage="0" equalAverage="0" bottom="0" percent="0" rank="0" text="" dxfId="2">
      <formula>MONTH(calendarC!F32)&lt;&gt;MONTH(L2)</formula>
    </cfRule>
    <cfRule type="expression" priority="179" aboveAverage="0" equalAverage="0" bottom="0" percent="0" rank="0" text="" dxfId="3">
      <formula>MONTH(calendarC!F32)=MONTH(L2)</formula>
    </cfRule>
  </conditionalFormatting>
  <conditionalFormatting sqref="L6">
    <cfRule type="expression" priority="180" aboveAverage="0" equalAverage="0" bottom="0" percent="0" rank="0" text="" dxfId="2">
      <formula>MONTH(calendarC!F32)&lt;&gt;MONTH(L2)</formula>
    </cfRule>
    <cfRule type="expression" priority="181" aboveAverage="0" equalAverage="0" bottom="0" percent="0" rank="0" text="" dxfId="3">
      <formula>MONTH(calendarC!F32)=MONTH(L2)</formula>
    </cfRule>
  </conditionalFormatting>
  <conditionalFormatting sqref="L7">
    <cfRule type="expression" priority="182" aboveAverage="0" equalAverage="0" bottom="0" percent="0" rank="0" text="" dxfId="2">
      <formula>MONTH(calendarC!F32)&lt;&gt;MONTH(L2)</formula>
    </cfRule>
    <cfRule type="expression" priority="183" aboveAverage="0" equalAverage="0" bottom="0" percent="0" rank="0" text="" dxfId="3">
      <formula>MONTH(calendarC!F32)=MONTH(L2)</formula>
    </cfRule>
  </conditionalFormatting>
  <conditionalFormatting sqref="L26">
    <cfRule type="expression" priority="184" aboveAverage="0" equalAverage="0" bottom="0" percent="0" rank="0" text="" dxfId="0">
      <formula>MONTH(calendarC!F32)&lt;&gt;MONTH(L26)</formula>
    </cfRule>
    <cfRule type="expression" priority="185" aboveAverage="0" equalAverage="0" bottom="0" percent="0" rank="0" text="" dxfId="1">
      <formula>MONTH(calendarC!F32)=MONTH(L26)</formula>
    </cfRule>
  </conditionalFormatting>
  <conditionalFormatting sqref="L27">
    <cfRule type="expression" priority="186" aboveAverage="0" equalAverage="0" bottom="0" percent="0" rank="0" text="" dxfId="2">
      <formula>MONTH(calendarC!F32)&lt;&gt;MONTH(L26)</formula>
    </cfRule>
    <cfRule type="expression" priority="187" aboveAverage="0" equalAverage="0" bottom="0" percent="0" rank="0" text="" dxfId="3">
      <formula>MONTH(calendarC!F32)=MONTH(L26)</formula>
    </cfRule>
  </conditionalFormatting>
  <conditionalFormatting sqref="L28">
    <cfRule type="expression" priority="188" aboveAverage="0" equalAverage="0" bottom="0" percent="0" rank="0" text="" dxfId="2">
      <formula>MONTH(calendarC!F32)&lt;&gt;MONTH(L26)</formula>
    </cfRule>
    <cfRule type="expression" priority="189" aboveAverage="0" equalAverage="0" bottom="0" percent="0" rank="0" text="" dxfId="3">
      <formula>MONTH(calendarC!F32)=MONTH(L26)</formula>
    </cfRule>
  </conditionalFormatting>
  <conditionalFormatting sqref="L29">
    <cfRule type="expression" priority="190" aboveAverage="0" equalAverage="0" bottom="0" percent="0" rank="0" text="" dxfId="2">
      <formula>MONTH(calendarC!F32)&lt;&gt;MONTH(L26)</formula>
    </cfRule>
    <cfRule type="expression" priority="191" aboveAverage="0" equalAverage="0" bottom="0" percent="0" rank="0" text="" dxfId="3">
      <formula>MONTH(calendarC!F32)=MONTH(L26)</formula>
    </cfRule>
  </conditionalFormatting>
  <conditionalFormatting sqref="L30">
    <cfRule type="expression" priority="192" aboveAverage="0" equalAverage="0" bottom="0" percent="0" rank="0" text="" dxfId="2">
      <formula>MONTH(calendarC!F32)&lt;&gt;MONTH(L26)</formula>
    </cfRule>
    <cfRule type="expression" priority="193" aboveAverage="0" equalAverage="0" bottom="0" percent="0" rank="0" text="" dxfId="3">
      <formula>MONTH(calendarC!F32)=MONTH(L26)</formula>
    </cfRule>
  </conditionalFormatting>
  <conditionalFormatting sqref="L31">
    <cfRule type="expression" priority="194" aboveAverage="0" equalAverage="0" bottom="0" percent="0" rank="0" text="" dxfId="2">
      <formula>MONTH(calendarC!F32)&lt;&gt;MONTH(L26)</formula>
    </cfRule>
    <cfRule type="expression" priority="195" aboveAverage="0" equalAverage="0" bottom="0" percent="0" rank="0" text="" dxfId="3">
      <formula>MONTH(calendarC!F32)=MONTH(L26)</formula>
    </cfRule>
  </conditionalFormatting>
  <conditionalFormatting sqref="M2">
    <cfRule type="expression" priority="196" aboveAverage="0" equalAverage="0" bottom="0" percent="0" rank="0" text="" dxfId="4">
      <formula>MONTH(calendarC!F32)&lt;&gt;MONTH(L2)</formula>
    </cfRule>
    <cfRule type="expression" priority="197" aboveAverage="0" equalAverage="0" bottom="0" percent="0" rank="0" text="" dxfId="5">
      <formula>MONTH(calendarC!F32)=MONTH(L2)</formula>
    </cfRule>
  </conditionalFormatting>
  <conditionalFormatting sqref="M26">
    <cfRule type="expression" priority="198" aboveAverage="0" equalAverage="0" bottom="0" percent="0" rank="0" text="" dxfId="4">
      <formula>MONTH(calendarC!F32)&lt;&gt;MONTH(L26)</formula>
    </cfRule>
    <cfRule type="expression" priority="199" aboveAverage="0" equalAverage="0" bottom="0" percent="0" rank="0" text="" dxfId="5">
      <formula>MONTH(calendarC!F32)=MONTH(L26)</formula>
    </cfRule>
  </conditionalFormatting>
  <conditionalFormatting sqref="N2">
    <cfRule type="expression" priority="200" aboveAverage="0" equalAverage="0" bottom="0" percent="0" rank="0" text="" dxfId="1">
      <formula>MONTH(calendarB!P1)=MONTH(N2)</formula>
    </cfRule>
  </conditionalFormatting>
  <conditionalFormatting sqref="N26">
    <cfRule type="expression" priority="201" aboveAverage="0" equalAverage="0" bottom="0" percent="0" rank="0" text="" dxfId="0">
      <formula>MONTH(calendarC!F32)&lt;&gt;MONTH(N26)</formula>
    </cfRule>
    <cfRule type="expression" priority="202" aboveAverage="0" equalAverage="0" bottom="0" percent="0" rank="0" text="" dxfId="1">
      <formula>MONTH(calendarC!F32)=MONTH(N26)</formula>
    </cfRule>
  </conditionalFormatting>
  <conditionalFormatting sqref="N27">
    <cfRule type="expression" priority="203" aboveAverage="0" equalAverage="0" bottom="0" percent="0" rank="0" text="" dxfId="2">
      <formula>MONTH(calendarC!F32)&lt;&gt;MONTH(N26)</formula>
    </cfRule>
    <cfRule type="expression" priority="204" aboveAverage="0" equalAverage="0" bottom="0" percent="0" rank="0" text="" dxfId="3">
      <formula>MONTH(calendarC!F32)=MONTH(N26)</formula>
    </cfRule>
  </conditionalFormatting>
  <conditionalFormatting sqref="N28">
    <cfRule type="expression" priority="205" aboveAverage="0" equalAverage="0" bottom="0" percent="0" rank="0" text="" dxfId="2">
      <formula>MONTH(calendarC!F32)&lt;&gt;MONTH(N26)</formula>
    </cfRule>
    <cfRule type="expression" priority="206" aboveAverage="0" equalAverage="0" bottom="0" percent="0" rank="0" text="" dxfId="3">
      <formula>MONTH(calendarC!F32)=MONTH(N26)</formula>
    </cfRule>
  </conditionalFormatting>
  <conditionalFormatting sqref="N29">
    <cfRule type="expression" priority="207" aboveAverage="0" equalAverage="0" bottom="0" percent="0" rank="0" text="" dxfId="2">
      <formula>MONTH(calendarC!F32)&lt;&gt;MONTH(N26)</formula>
    </cfRule>
    <cfRule type="expression" priority="208" aboveAverage="0" equalAverage="0" bottom="0" percent="0" rank="0" text="" dxfId="3">
      <formula>MONTH(calendarC!F32)=MONTH(N26)</formula>
    </cfRule>
  </conditionalFormatting>
  <conditionalFormatting sqref="N30">
    <cfRule type="expression" priority="209" aboveAverage="0" equalAverage="0" bottom="0" percent="0" rank="0" text="" dxfId="2">
      <formula>MONTH(calendarC!F32)&lt;&gt;MONTH(N26)</formula>
    </cfRule>
    <cfRule type="expression" priority="210" aboveAverage="0" equalAverage="0" bottom="0" percent="0" rank="0" text="" dxfId="3">
      <formula>MONTH(calendarC!F32)=MONTH(N26)</formula>
    </cfRule>
  </conditionalFormatting>
  <conditionalFormatting sqref="N31">
    <cfRule type="expression" priority="211" aboveAverage="0" equalAverage="0" bottom="0" percent="0" rank="0" text="" dxfId="2">
      <formula>MONTH(calendarC!F32)&lt;&gt;MONTH(N26)</formula>
    </cfRule>
    <cfRule type="expression" priority="212" aboveAverage="0" equalAverage="0" bottom="0" percent="0" rank="0" text="" dxfId="3">
      <formula>MONTH(calendarC!F32)=MONTH(N26)</formula>
    </cfRule>
  </conditionalFormatting>
  <conditionalFormatting sqref="O26">
    <cfRule type="expression" priority="213" aboveAverage="0" equalAverage="0" bottom="0" percent="0" rank="0" text="" dxfId="4">
      <formula>MONTH(calendarC!F32)&lt;&gt;MONTH(N26)</formula>
    </cfRule>
    <cfRule type="expression" priority="214" aboveAverage="0" equalAverage="0" bottom="0" percent="0" rank="0" text="" dxfId="5">
      <formula>MONTH(calendarC!F32)=MONTH(N26)</formula>
    </cfRule>
  </conditionalFormatting>
  <printOptions headings="false" gridLines="true" gridLinesSet="true" horizontalCentered="false" verticalCentered="false"/>
  <pageMargins left="0.4" right="0.4" top="0.4" bottom="0.4" header="0.511805555555555" footer="0.511805555555555"/>
  <pageSetup paperSize="5" scale="100" firstPageNumber="1" fitToWidth="1" fitToHeight="1" pageOrder="downThenOver" orientation="landscape" blackAndWhite="false" draft="false" cellComments="none" useFirstPageNumber="true" horizontalDpi="300" verticalDpi="300" copies="1"/>
  <headerFooter differentFirst="false" differentOddEven="false">
    <oddHeader/>
    <oddFooter/>
  </headerFooter>
  <drawing r:id="rId1"/>
</worksheet>
</file>

<file path=xl/worksheets/sheet4.xml><?xml version="1.0" encoding="utf-8"?>
<worksheet xmlns="http://schemas.openxmlformats.org/spreadsheetml/2006/main" xmlns:r="http://schemas.openxmlformats.org/officeDocument/2006/relationships">
  <sheetPr filterMode="false">
    <pageSetUpPr fitToPage="false"/>
  </sheetPr>
  <dimension ref="A1:X408"/>
  <sheetViews>
    <sheetView showFormulas="false" showGridLines="true" showRowColHeaders="fals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4.4" zeroHeight="false" outlineLevelRow="0" outlineLevelCol="0"/>
  <cols>
    <col collapsed="false" customWidth="true" hidden="true" outlineLevel="0" max="1" min="1" style="1" width="4.23"/>
    <col collapsed="false" customWidth="true" hidden="false" outlineLevel="0" max="2" min="2" style="1" width="2.82"/>
    <col collapsed="false" customWidth="true" hidden="false" outlineLevel="0" max="3" min="3" style="1" width="17.64"/>
    <col collapsed="false" customWidth="true" hidden="false" outlineLevel="0" max="4" min="4" style="1" width="2.82"/>
    <col collapsed="false" customWidth="true" hidden="false" outlineLevel="0" max="5" min="5" style="1" width="17.64"/>
    <col collapsed="false" customWidth="true" hidden="false" outlineLevel="0" max="6" min="6" style="1" width="2.82"/>
    <col collapsed="false" customWidth="true" hidden="false" outlineLevel="0" max="7" min="7" style="1" width="17.64"/>
    <col collapsed="false" customWidth="true" hidden="false" outlineLevel="0" max="8" min="8" style="1" width="2.82"/>
    <col collapsed="false" customWidth="true" hidden="false" outlineLevel="0" max="9" min="9" style="1" width="17.64"/>
    <col collapsed="false" customWidth="true" hidden="false" outlineLevel="0" max="10" min="10" style="1" width="2.82"/>
    <col collapsed="false" customWidth="true" hidden="false" outlineLevel="0" max="11" min="11" style="1" width="17.64"/>
    <col collapsed="false" customWidth="true" hidden="false" outlineLevel="0" max="12" min="12" style="1" width="2.82"/>
    <col collapsed="false" customWidth="true" hidden="false" outlineLevel="0" max="13" min="13" style="1" width="17.64"/>
    <col collapsed="false" customWidth="true" hidden="false" outlineLevel="0" max="14" min="14" style="1" width="2.82"/>
    <col collapsed="false" customWidth="true" hidden="false" outlineLevel="0" max="15" min="15" style="1" width="17.64"/>
    <col collapsed="false" customWidth="true" hidden="false" outlineLevel="0" max="16" min="16" style="2" width="4.93"/>
    <col collapsed="false" customWidth="true" hidden="false" outlineLevel="0" max="17" min="17" style="2" width="11.71"/>
    <col collapsed="false" customWidth="true" hidden="false" outlineLevel="0" max="28" min="18" style="2" width="12.59"/>
    <col collapsed="false" customWidth="true" hidden="false" outlineLevel="0" max="1025" min="29" style="1" width="12.59"/>
  </cols>
  <sheetData>
    <row r="1" customFormat="false" ht="36" hidden="false" customHeight="true" outlineLevel="0" collapsed="false">
      <c r="A1" s="28" t="n">
        <f aca="false">DATE(entry!$B$1,1,1)</f>
        <v>43466</v>
      </c>
      <c r="B1" s="23" t="n">
        <f aca="false">D1-1</f>
        <v>1</v>
      </c>
      <c r="C1" s="23"/>
      <c r="D1" s="24" t="n">
        <v>2</v>
      </c>
      <c r="E1" s="24"/>
      <c r="F1" s="24" t="n">
        <f aca="false">D1+1</f>
        <v>3</v>
      </c>
      <c r="G1" s="24"/>
      <c r="H1" s="24" t="n">
        <f aca="false">F1+1</f>
        <v>4</v>
      </c>
      <c r="I1" s="24"/>
      <c r="J1" s="24" t="n">
        <f aca="false">H1+1</f>
        <v>5</v>
      </c>
      <c r="K1" s="24"/>
      <c r="L1" s="24" t="n">
        <f aca="false">J1+1</f>
        <v>6</v>
      </c>
      <c r="M1" s="24"/>
      <c r="N1" s="24" t="n">
        <f aca="false">L1+1</f>
        <v>7</v>
      </c>
      <c r="O1" s="24"/>
      <c r="P1" s="30"/>
      <c r="R1" s="8" t="s">
        <v>26</v>
      </c>
      <c r="S1" s="9"/>
      <c r="T1" s="9"/>
      <c r="U1" s="9"/>
      <c r="V1" s="9"/>
      <c r="W1" s="9"/>
      <c r="X1" s="9"/>
    </row>
    <row r="2" customFormat="false" ht="14.4" hidden="false" customHeight="true" outlineLevel="0" collapsed="false">
      <c r="A2" s="28"/>
      <c r="B2" s="10" t="n">
        <f aca="false">F32+1-WEEKDAY(F32)</f>
        <v>43464</v>
      </c>
      <c r="C2" s="10" t="str">
        <f aca="false">IF(ISNA(MATCH(B2,entry!$B$3:$B$51,0))," ",VLOOKUP(B2,entry!$B$3:$C$51,2,0))</f>
        <v> </v>
      </c>
      <c r="D2" s="10" t="n">
        <f aca="false">B2+1</f>
        <v>43465</v>
      </c>
      <c r="E2" s="10" t="str">
        <f aca="false">IF(ISNA(MATCH(D2,entry!$B$3:$B$51,0))," ",VLOOKUP(D2,entry!$B$3:$C$51,2,0))</f>
        <v>New Years Eve</v>
      </c>
      <c r="F2" s="10" t="n">
        <f aca="false">D2+1</f>
        <v>43466</v>
      </c>
      <c r="G2" s="10" t="str">
        <f aca="false">IF(ISNA(MATCH(F2,entry!$B$3:$B$51,0))," ",VLOOKUP(F2,entry!$B$3:$C$51,2,0))</f>
        <v>New Years Day</v>
      </c>
      <c r="H2" s="10" t="n">
        <f aca="false">F2+1</f>
        <v>43467</v>
      </c>
      <c r="I2" s="10" t="str">
        <f aca="false">IF(ISNA(MATCH(H2,entry!$B$3:$B$51,0))," ",VLOOKUP(H2,entry!$B$3:$C$51,2,0))</f>
        <v> </v>
      </c>
      <c r="J2" s="10" t="n">
        <f aca="false">H2+1</f>
        <v>43468</v>
      </c>
      <c r="K2" s="10" t="str">
        <f aca="false">IF(ISNA(MATCH(J2,entry!$B$3:$B$51,0))," ",VLOOKUP(J2,entry!$B$3:$C$51,2,0))</f>
        <v> </v>
      </c>
      <c r="L2" s="10" t="n">
        <f aca="false">J2+1</f>
        <v>43469</v>
      </c>
      <c r="M2" s="10" t="str">
        <f aca="false">IF(ISNA(MATCH(L2,entry!$B$3:$B$51,0))," ",VLOOKUP(L2,entry!$B$3:$C$51,2,0))</f>
        <v> </v>
      </c>
      <c r="N2" s="12" t="n">
        <f aca="false">L2+1</f>
        <v>43470</v>
      </c>
      <c r="O2" s="27" t="str">
        <f aca="false">IF(ISNA(MATCH(N2,entry!$B$3:$B$51,0))," ",VLOOKUP(N2,entry!$B$3:$C$51,2,0))</f>
        <v> </v>
      </c>
      <c r="R2" s="15" t="str">
        <f aca="false">_xlfn.FORMULATEXT(A1)</f>
        <v>=DATE($entry.$B$1,1,1)</v>
      </c>
      <c r="S2" s="15"/>
      <c r="T2" s="15"/>
      <c r="U2" s="15"/>
      <c r="V2" s="15"/>
      <c r="W2" s="15"/>
      <c r="X2" s="15"/>
    </row>
    <row r="3" customFormat="false" ht="14.4" hidden="false" customHeight="true" outlineLevel="0" collapsed="false">
      <c r="A3" s="28"/>
      <c r="B3" s="10" t="str">
        <f aca="false">IF(ISNA(MATCH(B2,entry!$D$3:$D$51,0))," ",VLOOKUP(B2,entry!$D$3:$E$51,2,0))</f>
        <v> </v>
      </c>
      <c r="C3" s="10"/>
      <c r="D3" s="10" t="str">
        <f aca="false">IF(ISNA(MATCH(D2,entry!$D$3:$D$51,0))," ",VLOOKUP(D2,entry!$D$3:$E$51,2,0))</f>
        <v> </v>
      </c>
      <c r="E3" s="10"/>
      <c r="F3" s="10" t="str">
        <f aca="false">IF(ISNA(MATCH(F2,entry!$D$3:$D$51,0))," ",VLOOKUP(F2,entry!$D$3:$E$51,2,0))</f>
        <v> </v>
      </c>
      <c r="G3" s="10"/>
      <c r="H3" s="10" t="str">
        <f aca="false">IF(ISNA(MATCH(H2,entry!$D$3:$D$51,0))," ",VLOOKUP(H2,entry!$D$3:$E$51,2,0))</f>
        <v> </v>
      </c>
      <c r="I3" s="10"/>
      <c r="J3" s="10" t="str">
        <f aca="false">IF(ISNA(MATCH(J2,entry!$D$3:$D$51,0))," ",VLOOKUP(J2,entry!$D$3:$E$51,2,0))</f>
        <v> </v>
      </c>
      <c r="K3" s="10"/>
      <c r="L3" s="10" t="str">
        <f aca="false">IF(ISNA(MATCH(L2,entry!$D$3:$D$51,0))," ",VLOOKUP(L2,entry!$D$3:$E$51,2,0))</f>
        <v> </v>
      </c>
      <c r="M3" s="10"/>
      <c r="N3" s="16" t="str">
        <f aca="false">IF(ISNA(MATCH(N2,entry!$D$3:$D$51,0))," ",VLOOKUP(N2,entry!$D$3:$E$51,2,0))</f>
        <v> </v>
      </c>
      <c r="O3" s="16"/>
      <c r="R3" s="15"/>
      <c r="S3" s="15" t="s">
        <v>1</v>
      </c>
      <c r="T3" s="15"/>
      <c r="U3" s="15"/>
      <c r="V3" s="15"/>
      <c r="W3" s="15"/>
      <c r="X3" s="15"/>
    </row>
    <row r="4" customFormat="false" ht="14.4" hidden="false" customHeight="true" outlineLevel="0" collapsed="false">
      <c r="A4" s="28"/>
      <c r="B4" s="10" t="str">
        <f aca="false">IF(ISNA(MATCH(B2,entry!$F$3:$F$14,0))," ",VLOOKUP(B2,entry!$F$3:$G$14,2,0))</f>
        <v> </v>
      </c>
      <c r="C4" s="10"/>
      <c r="D4" s="10" t="str">
        <f aca="false">IF(ISNA(MATCH(D2,entry!$F$3:$F$14,0))," ",VLOOKUP(D2,entry!$F$3:$G$14,2,0))</f>
        <v> </v>
      </c>
      <c r="E4" s="10"/>
      <c r="F4" s="10" t="str">
        <f aca="false">IF(ISNA(MATCH(F2,entry!$F$3:$F$14,0))," ",VLOOKUP(F2,entry!$F$3:$G$14,2,0))</f>
        <v> </v>
      </c>
      <c r="G4" s="10"/>
      <c r="H4" s="10" t="str">
        <f aca="false">IF(ISNA(MATCH(H2,entry!$F$3:$F$14,0))," ",VLOOKUP(H2,entry!$F$3:$G$14,2,0))</f>
        <v> </v>
      </c>
      <c r="I4" s="10"/>
      <c r="J4" s="10" t="str">
        <f aca="false">IF(ISNA(MATCH(J2,entry!$F$3:$F$14,0))," ",VLOOKUP(J2,entry!$F$3:$G$14,2,0))</f>
        <v> </v>
      </c>
      <c r="K4" s="10"/>
      <c r="L4" s="10" t="str">
        <f aca="false">IF(ISNA(MATCH(L2,entry!$F$3:$F$14,0))," ",VLOOKUP(L2,entry!$F$3:$G$14,2,0))</f>
        <v> </v>
      </c>
      <c r="M4" s="10"/>
      <c r="N4" s="16" t="str">
        <f aca="false">IF(ISNA(MATCH(N2,entry!$F$3:$F$14,0))," ",VLOOKUP(N2,entry!$F$3:$G$14,2,0))</f>
        <v> </v>
      </c>
      <c r="O4" s="16"/>
      <c r="R4" s="15"/>
      <c r="S4" s="15" t="s">
        <v>2</v>
      </c>
      <c r="T4" s="15"/>
      <c r="U4" s="15"/>
      <c r="V4" s="15"/>
      <c r="W4" s="15"/>
      <c r="X4" s="15"/>
    </row>
    <row r="5" customFormat="false" ht="14.4" hidden="false" customHeight="true" outlineLevel="0" collapsed="false">
      <c r="A5" s="28"/>
      <c r="B5" s="10" t="str">
        <f aca="false">IF(ISNA(MATCH(B2,entry!$H$3:$H$14,0))," ",VLOOKUP(B2,entry!$H$3:$I$14,2,0))</f>
        <v> </v>
      </c>
      <c r="C5" s="10"/>
      <c r="D5" s="10" t="str">
        <f aca="false">IF(ISNA(MATCH(D2,entry!$H$3:$H$14,0))," ",VLOOKUP(D2,entry!$H$3:$I$14,2,0))</f>
        <v> </v>
      </c>
      <c r="E5" s="10"/>
      <c r="F5" s="10" t="str">
        <f aca="false">IF(ISNA(MATCH(F2,entry!$H$3:$H$14,0))," ",VLOOKUP(F2,entry!$H$3:$I$14,2,0))</f>
        <v> </v>
      </c>
      <c r="G5" s="10"/>
      <c r="H5" s="10" t="str">
        <f aca="false">IF(ISNA(MATCH(F2,entry!$H$3:$H$14,0))," ",VLOOKUP(F2,entry!$H$3:$I$14,2,0))</f>
        <v> </v>
      </c>
      <c r="I5" s="10"/>
      <c r="J5" s="10" t="str">
        <f aca="false">IF(ISNA(MATCH(J2,entry!$H$3:$H$14,0))," ",VLOOKUP(J2,entry!$H$3:$I$14,2,0))</f>
        <v> </v>
      </c>
      <c r="K5" s="10"/>
      <c r="L5" s="10" t="str">
        <f aca="false">IF(ISNA(MATCH(L2,entry!$H$3:$H$14,0))," ",VLOOKUP(L2,entry!$H$3:$I$14,2,0))</f>
        <v> </v>
      </c>
      <c r="M5" s="10"/>
      <c r="N5" s="16" t="str">
        <f aca="false">IF(ISNA(MATCH(N2,entry!$H$3:$H$14,0))," ",VLOOKUP(N2,entry!$H$3:$I$14,2,0))</f>
        <v> </v>
      </c>
      <c r="O5" s="16"/>
      <c r="R5" s="15" t="str">
        <f aca="false">_xlfn.FORMULATEXT(E32)</f>
        <v>=IF(ISNA(MATCH(D32,$entry.$B$3:$B$51,0))," ",VLOOKUP(D32,$entry.$B$3:$C$51,2,0))</v>
      </c>
      <c r="S5" s="15"/>
      <c r="T5" s="15"/>
      <c r="U5" s="15"/>
      <c r="V5" s="15"/>
      <c r="W5" s="15"/>
      <c r="X5" s="15"/>
    </row>
    <row r="6" customFormat="false" ht="14.4" hidden="false" customHeight="true" outlineLevel="0" collapsed="false">
      <c r="A6" s="28"/>
      <c r="B6" s="10" t="str">
        <f aca="false">IF(ISNA(MATCH(DAY(B2),entry!$J$3:$J$14,0))," ",VLOOKUP(DAY(B2),entry!$J$3:$K$14,2,0))</f>
        <v> </v>
      </c>
      <c r="C6" s="10"/>
      <c r="D6" s="10" t="str">
        <f aca="false">IF(ISNA(MATCH(DAY(D2),entry!$J$3:$J$14,0))," ",VLOOKUP(DAY(D2),entry!$J$3:$K$14,2,0))</f>
        <v> </v>
      </c>
      <c r="E6" s="10"/>
      <c r="F6" s="10" t="str">
        <f aca="false">IF(ISNA(MATCH(DAY(F2),entry!$J$3:$J$14,0))," ",VLOOKUP(DAY(F2),entry!$J$3:$K$14,2,0))</f>
        <v>Pay utilities</v>
      </c>
      <c r="G6" s="10"/>
      <c r="H6" s="10" t="str">
        <f aca="false">IF(ISNA(MATCH(DAY(H2),entry!$J$3:$J$14,0))," ",VLOOKUP(DAY(H2),entry!$J$3:$K$14,2,0))</f>
        <v> </v>
      </c>
      <c r="I6" s="10"/>
      <c r="J6" s="10" t="str">
        <f aca="false">IF(ISNA(MATCH(DAY(J2),entry!$J$3:$J$14,0))," ",VLOOKUP(DAY(J2),entry!$J$3:$K$14,2,0))</f>
        <v> </v>
      </c>
      <c r="K6" s="10"/>
      <c r="L6" s="10" t="str">
        <f aca="false">IF(ISNA(MATCH(DAY(L2),entry!$J$3:$J$14,0))," ",VLOOKUP(DAY(L2),entry!$J$3:$K$14,2,0))</f>
        <v> </v>
      </c>
      <c r="M6" s="10"/>
      <c r="N6" s="16" t="str">
        <f aca="false">IF(ISNA(MATCH(DAY(N2),entry!$J$3:$J$14,0))," ",VLOOKUP(DAY(N2),entry!$J$3:$K$14,2,0))</f>
        <v> </v>
      </c>
      <c r="O6" s="16"/>
      <c r="R6" s="15"/>
      <c r="S6" s="15" t="s">
        <v>27</v>
      </c>
      <c r="T6" s="15"/>
      <c r="U6" s="15"/>
      <c r="V6" s="15"/>
      <c r="W6" s="15"/>
      <c r="X6" s="15"/>
    </row>
    <row r="7" customFormat="false" ht="14.4" hidden="false" customHeight="true" outlineLevel="0" collapsed="false">
      <c r="A7" s="28"/>
      <c r="B7" s="10"/>
      <c r="C7" s="10"/>
      <c r="D7" s="10"/>
      <c r="E7" s="10"/>
      <c r="F7" s="10"/>
      <c r="G7" s="10"/>
      <c r="H7" s="10"/>
      <c r="I7" s="10"/>
      <c r="J7" s="10"/>
      <c r="K7" s="10"/>
      <c r="L7" s="10"/>
      <c r="M7" s="10"/>
      <c r="N7" s="16"/>
      <c r="O7" s="16"/>
      <c r="R7" s="15"/>
      <c r="S7" s="15" t="s">
        <v>2</v>
      </c>
      <c r="T7" s="15"/>
      <c r="U7" s="15"/>
      <c r="V7" s="15"/>
      <c r="W7" s="15"/>
      <c r="X7" s="15"/>
    </row>
    <row r="8" customFormat="false" ht="14.4" hidden="false" customHeight="true" outlineLevel="0" collapsed="false">
      <c r="A8" s="28"/>
      <c r="B8" s="12" t="n">
        <f aca="false">N2+1</f>
        <v>43471</v>
      </c>
      <c r="C8" s="27" t="str">
        <f aca="false">IF(ISNA(MATCH(B8,entry!$B$3:$B$51,0))," ",VLOOKUP(B8,entry!$B$3:$C$51,2,0))</f>
        <v> </v>
      </c>
      <c r="D8" s="12" t="n">
        <f aca="false">B8+1</f>
        <v>43472</v>
      </c>
      <c r="E8" s="27" t="str">
        <f aca="false">IF(ISNA(MATCH(D8,entry!$B$3:$B$51,0))," ",VLOOKUP(D8,entry!$B$3:$C$51,2,0))</f>
        <v> </v>
      </c>
      <c r="F8" s="12" t="n">
        <f aca="false">D8+1</f>
        <v>43473</v>
      </c>
      <c r="G8" s="27" t="str">
        <f aca="false">IF(ISNA(MATCH(F8,entry!$B$3:$B$51,0))," ",VLOOKUP(F8,entry!$B$3:$C$51,2,0))</f>
        <v> </v>
      </c>
      <c r="H8" s="12" t="n">
        <f aca="false">F8+1</f>
        <v>43474</v>
      </c>
      <c r="I8" s="27" t="str">
        <f aca="false">IF(ISNA(MATCH(H8,entry!$B$3:$B$51,0))," ",VLOOKUP(H8,entry!$B$3:$C$51,2,0))</f>
        <v> </v>
      </c>
      <c r="J8" s="12" t="n">
        <f aca="false">H8+1</f>
        <v>43475</v>
      </c>
      <c r="K8" s="27" t="str">
        <f aca="false">IF(ISNA(MATCH(J8,entry!$B$3:$B$51,0))," ",VLOOKUP(J8,entry!$B$3:$C$51,2,0))</f>
        <v> </v>
      </c>
      <c r="L8" s="12" t="n">
        <f aca="false">J8+1</f>
        <v>43476</v>
      </c>
      <c r="M8" s="27" t="str">
        <f aca="false">IF(ISNA(MATCH(L8,entry!$B$3:$B$51,0))," ",VLOOKUP(L8,entry!$B$3:$C$51,2,0))</f>
        <v> </v>
      </c>
      <c r="N8" s="12" t="n">
        <f aca="false">L8+1</f>
        <v>43477</v>
      </c>
      <c r="O8" s="27" t="str">
        <f aca="false">IF(ISNA(MATCH(N8,entry!$B$3:$B$51,0))," ",VLOOKUP(N8,entry!$B$3:$C$51,2,0))</f>
        <v> </v>
      </c>
      <c r="S8" s="2" t="s">
        <v>28</v>
      </c>
    </row>
    <row r="9" customFormat="false" ht="14.4" hidden="false" customHeight="true" outlineLevel="0" collapsed="false">
      <c r="A9" s="28"/>
      <c r="B9" s="16" t="str">
        <f aca="false">IF(ISNA(MATCH(B8,entry!$D$3:$D$51,0))," ",VLOOKUP(B8,entry!$D$3:$E$51,2,0))</f>
        <v> </v>
      </c>
      <c r="C9" s="16"/>
      <c r="D9" s="16" t="str">
        <f aca="false">IF(ISNA(MATCH(D8,entry!$D$3:$D$51,0))," ",VLOOKUP(D8,entry!$D$3:$E$51,2,0))</f>
        <v>dog license</v>
      </c>
      <c r="E9" s="16"/>
      <c r="F9" s="16" t="str">
        <f aca="false">IF(ISNA(MATCH(F8,entry!$D$3:$D$51,0))," ",VLOOKUP(F8,entry!$D$3:$E$51,2,0))</f>
        <v> </v>
      </c>
      <c r="G9" s="16"/>
      <c r="H9" s="16" t="str">
        <f aca="false">IF(ISNA(MATCH(H8,entry!$D$3:$D$51,0))," ",VLOOKUP(H8,entry!$D$3:$E$51,2,0))</f>
        <v> </v>
      </c>
      <c r="I9" s="16"/>
      <c r="J9" s="16" t="str">
        <f aca="false">IF(ISNA(MATCH(J8,entry!$D$3:$D$51,0))," ",VLOOKUP(J8,entry!$D$3:$E$51,2,0))</f>
        <v> </v>
      </c>
      <c r="K9" s="16"/>
      <c r="L9" s="16" t="str">
        <f aca="false">IF(ISNA(MATCH(L8,entry!$D$3:$D$51,0))," ",VLOOKUP(L8,entry!$D$3:$E$51,2,0))</f>
        <v> </v>
      </c>
      <c r="M9" s="16"/>
      <c r="N9" s="16" t="str">
        <f aca="false">IF(ISNA(MATCH(N8,entry!$D$3:$D$51,0))," ",VLOOKUP(N8,entry!$D$3:$E$51,2,0))</f>
        <v> </v>
      </c>
      <c r="O9" s="16"/>
      <c r="R9" s="15" t="str">
        <f aca="false">_xlfn.FORMULATEXT(B2)</f>
        <v>=F32+1-WEEKDAY(F32)</v>
      </c>
      <c r="S9" s="15"/>
      <c r="T9" s="15"/>
      <c r="U9" s="15"/>
      <c r="V9" s="15"/>
      <c r="W9" s="15"/>
      <c r="X9" s="15"/>
    </row>
    <row r="10" customFormat="false" ht="14.4" hidden="false" customHeight="true" outlineLevel="0" collapsed="false">
      <c r="A10" s="28"/>
      <c r="B10" s="16" t="str">
        <f aca="false">IF(ISNA(MATCH(B8,entry!$F$3:$F$14,0))," ",VLOOKUP(B8,entry!$F$3:$G$14,2,0))</f>
        <v> </v>
      </c>
      <c r="C10" s="16"/>
      <c r="D10" s="16" t="str">
        <f aca="false">IF(ISNA(MATCH(D8,entry!$F$3:$F$14,0))," ",VLOOKUP(D8,entry!$F$3:$G$14,2,0))</f>
        <v> </v>
      </c>
      <c r="E10" s="16"/>
      <c r="F10" s="16" t="str">
        <f aca="false">IF(ISNA(MATCH(F8,entry!$F$3:$F$14,0))," ",VLOOKUP(F8,entry!$F$3:$G$14,2,0))</f>
        <v> </v>
      </c>
      <c r="G10" s="16"/>
      <c r="H10" s="16" t="str">
        <f aca="false">IF(ISNA(MATCH(H8,entry!$F$3:$F$14,0))," ",VLOOKUP(H8,entry!$F$3:$G$14,2,0))</f>
        <v> </v>
      </c>
      <c r="I10" s="16"/>
      <c r="J10" s="16" t="str">
        <f aca="false">IF(ISNA(MATCH(J8,entry!$F$3:$F$14,0))," ",VLOOKUP(J8,entry!$F$3:$G$14,2,0))</f>
        <v> </v>
      </c>
      <c r="K10" s="16"/>
      <c r="L10" s="16" t="str">
        <f aca="false">IF(ISNA(MATCH(L8,entry!$F$3:$F$14,0))," ",VLOOKUP(L8,entry!$F$3:$G$14,2,0))</f>
        <v> </v>
      </c>
      <c r="M10" s="16"/>
      <c r="N10" s="16" t="str">
        <f aca="false">IF(ISNA(MATCH(N8,entry!$F$3:$F$14,0))," ",VLOOKUP(N8,entry!$F$3:$G$14,2,0))</f>
        <v> </v>
      </c>
      <c r="O10" s="16"/>
      <c r="R10" s="15"/>
      <c r="S10" s="15" t="s">
        <v>3</v>
      </c>
    </row>
    <row r="11" customFormat="false" ht="14.4" hidden="false" customHeight="true" outlineLevel="0" collapsed="false">
      <c r="A11" s="28"/>
      <c r="B11" s="16" t="str">
        <f aca="false">IF(ISNA(MATCH(B8,entry!$H$3:$H$14,0))," ",VLOOKUP(B8,entry!$H$3:$I$14,2,0))</f>
        <v> </v>
      </c>
      <c r="C11" s="16"/>
      <c r="D11" s="16" t="str">
        <f aca="false">IF(ISNA(MATCH(D8,entry!$H$3:$H$14,0))," ",VLOOKUP(D8,entry!$H$3:$I$14,2,0))</f>
        <v> </v>
      </c>
      <c r="E11" s="16"/>
      <c r="F11" s="16" t="str">
        <f aca="false">IF(ISNA(MATCH(F8,entry!$H$3:$H$14,0))," ",VLOOKUP(F8,entry!$H$3:$I$14,2,0))</f>
        <v> </v>
      </c>
      <c r="G11" s="16"/>
      <c r="H11" s="16" t="str">
        <f aca="false">IF(ISNA(MATCH(H8,entry!$H$3:$H$14,0))," ",VLOOKUP(H8,entry!$H$3:$I$14,2,0))</f>
        <v> </v>
      </c>
      <c r="I11" s="16"/>
      <c r="J11" s="16" t="str">
        <f aca="false">IF(ISNA(MATCH(J8,entry!$H$3:$H$14,0))," ",VLOOKUP(J8,entry!$H$3:$I$14,2,0))</f>
        <v> </v>
      </c>
      <c r="K11" s="16"/>
      <c r="L11" s="16" t="str">
        <f aca="false">IF(ISNA(MATCH(L8,entry!$H$3:$H$14,0))," ",VLOOKUP(L8,entry!$H$3:$I$14,2,0))</f>
        <v> </v>
      </c>
      <c r="M11" s="16"/>
      <c r="N11" s="16" t="str">
        <f aca="false">IF(ISNA(MATCH(N8,entry!$H$3:$H$14,0))," ",VLOOKUP(N8,entry!$H$3:$I$14,2,0))</f>
        <v> </v>
      </c>
      <c r="O11" s="16"/>
      <c r="R11" s="15"/>
      <c r="S11" s="15" t="s">
        <v>4</v>
      </c>
    </row>
    <row r="12" customFormat="false" ht="14.4" hidden="false" customHeight="true" outlineLevel="0" collapsed="false">
      <c r="A12" s="28"/>
      <c r="B12" s="16" t="str">
        <f aca="false">IF(ISNA(MATCH(DAY(B8),entry!$J$3:$J$14,0))," ",VLOOKUP(DAY(B8),entry!$J$3:$K$14,2,0))</f>
        <v> </v>
      </c>
      <c r="C12" s="16"/>
      <c r="D12" s="16" t="str">
        <f aca="false">IF(ISNA(MATCH(DAY(D8),entry!$J$3:$J$14,0))," ",VLOOKUP(DAY(D8),entry!$J$3:$K$14,2,0))</f>
        <v> </v>
      </c>
      <c r="E12" s="16"/>
      <c r="F12" s="16" t="str">
        <f aca="false">IF(ISNA(MATCH(DAY(F8),entry!$J$3:$J$14,0))," ",VLOOKUP(DAY(F8),entry!$J$3:$K$14,2,0))</f>
        <v> </v>
      </c>
      <c r="G12" s="16"/>
      <c r="H12" s="16" t="str">
        <f aca="false">IF(ISNA(MATCH(DAY(H8),entry!$J$3:$J$14,0))," ",VLOOKUP(DAY(H8),entry!$J$3:$K$14,2,0))</f>
        <v> </v>
      </c>
      <c r="I12" s="16"/>
      <c r="J12" s="16" t="str">
        <f aca="false">IF(ISNA(MATCH(DAY(J8),entry!$J$3:$J$14,0))," ",VLOOKUP(DAY(J8),entry!$J$3:$K$14,2,0))</f>
        <v> </v>
      </c>
      <c r="K12" s="16"/>
      <c r="L12" s="16" t="str">
        <f aca="false">IF(ISNA(MATCH(DAY(L8),entry!$J$3:$J$14,0))," ",VLOOKUP(DAY(L8),entry!$J$3:$K$14,2,0))</f>
        <v> </v>
      </c>
      <c r="M12" s="16"/>
      <c r="N12" s="16" t="str">
        <f aca="false">IF(ISNA(MATCH(DAY(N8),entry!$J$3:$J$14,0))," ",VLOOKUP(DAY(N8),entry!$J$3:$K$14,2,0))</f>
        <v> </v>
      </c>
      <c r="O12" s="16"/>
      <c r="R12" s="15"/>
      <c r="S12" s="15" t="s">
        <v>5</v>
      </c>
    </row>
    <row r="13" customFormat="false" ht="14.4" hidden="false" customHeight="true" outlineLevel="0" collapsed="false">
      <c r="A13" s="28"/>
      <c r="B13" s="16"/>
      <c r="C13" s="16"/>
      <c r="D13" s="16"/>
      <c r="E13" s="16"/>
      <c r="F13" s="16"/>
      <c r="G13" s="16"/>
      <c r="H13" s="16"/>
      <c r="I13" s="16"/>
      <c r="J13" s="16"/>
      <c r="K13" s="16"/>
      <c r="L13" s="16"/>
      <c r="M13" s="16"/>
      <c r="N13" s="16"/>
      <c r="O13" s="16"/>
      <c r="R13" s="17" t="str">
        <f aca="false">_xlfn.FORMULATEXT(C2)</f>
        <v>=IF(ISNA(MATCH(B2,$entry.$B$3:$B$51,0))," ",VLOOKUP(B2,$entry.$B$3:$C$51,2,0))</v>
      </c>
      <c r="S13" s="17"/>
    </row>
    <row r="14" customFormat="false" ht="14.4" hidden="false" customHeight="true" outlineLevel="0" collapsed="false">
      <c r="A14" s="28"/>
      <c r="B14" s="12" t="n">
        <f aca="false">N8+1</f>
        <v>43478</v>
      </c>
      <c r="C14" s="27" t="str">
        <f aca="false">IF(ISNA(MATCH(P14,entry!$B$3:$B$51,0))," ",VLOOKUP(P14,entry!$B$3:$C$51,2,0))</f>
        <v> </v>
      </c>
      <c r="D14" s="12" t="n">
        <f aca="false">B14+1</f>
        <v>43479</v>
      </c>
      <c r="E14" s="27" t="str">
        <f aca="false">IF(ISNA(MATCH(D14,entry!$B$3:$B$51,0))," ",VLOOKUP(D14,entry!$B$3:$C$51,2,0))</f>
        <v> </v>
      </c>
      <c r="F14" s="12" t="n">
        <f aca="false">D14+1</f>
        <v>43480</v>
      </c>
      <c r="G14" s="27" t="str">
        <f aca="false">IF(ISNA(MATCH(F14,entry!$B$3:$B$51,0))," ",VLOOKUP(F14,entry!$B$3:$C$51,2,0))</f>
        <v> </v>
      </c>
      <c r="H14" s="12" t="n">
        <f aca="false">F14+1</f>
        <v>43481</v>
      </c>
      <c r="I14" s="27" t="str">
        <f aca="false">IF(ISNA(MATCH(H14,entry!$B$3:$B$51,0))," ",VLOOKUP(H14,entry!$B$3:$C$51,2,0))</f>
        <v> </v>
      </c>
      <c r="J14" s="12" t="n">
        <f aca="false">H14+1</f>
        <v>43482</v>
      </c>
      <c r="K14" s="27" t="str">
        <f aca="false">IF(ISNA(MATCH(J14,entry!$B$3:$B$51,0))," ",VLOOKUP(J14,entry!$B$3:$C$51,2,0))</f>
        <v> </v>
      </c>
      <c r="L14" s="12" t="n">
        <f aca="false">J14+1</f>
        <v>43483</v>
      </c>
      <c r="M14" s="27" t="str">
        <f aca="false">IF(ISNA(MATCH(L14,entry!$B$3:$B$51,0))," ",VLOOKUP(L14,entry!$B$3:$C$51,2,0))</f>
        <v> </v>
      </c>
      <c r="N14" s="12" t="n">
        <f aca="false">L14+1</f>
        <v>43484</v>
      </c>
      <c r="O14" s="27" t="str">
        <f aca="false">IF(ISNA(MATCH(N14,entry!$B$3:$B$51,0))," ",VLOOKUP(N14,entry!$B$3:$C$51,2,0))</f>
        <v> </v>
      </c>
      <c r="R14" s="17"/>
      <c r="S14" s="18" t="s">
        <v>6</v>
      </c>
      <c r="T14" s="18"/>
      <c r="U14" s="18"/>
      <c r="V14" s="18"/>
      <c r="W14" s="18"/>
      <c r="X14" s="18"/>
    </row>
    <row r="15" customFormat="false" ht="14.4" hidden="false" customHeight="true" outlineLevel="0" collapsed="false">
      <c r="A15" s="28"/>
      <c r="B15" s="16" t="str">
        <f aca="false">IF(ISNA(MATCH(B14,entry!$D$3:$D$51,0))," ",VLOOKUP(B14,entry!$D$3:$E$51,2,0))</f>
        <v> </v>
      </c>
      <c r="C15" s="16"/>
      <c r="D15" s="16" t="str">
        <f aca="false">IF(ISNA(MATCH(D14,entry!$D$3:$D$51,0))," ",VLOOKUP(D14,entry!$D$3:$E$51,2,0))</f>
        <v> </v>
      </c>
      <c r="E15" s="16"/>
      <c r="F15" s="16" t="str">
        <f aca="false">IF(ISNA(MATCH(F14,entry!$D$3:$D$51,0))," ",VLOOKUP(F14,entry!$D$3:$E$51,2,0))</f>
        <v> </v>
      </c>
      <c r="G15" s="16"/>
      <c r="H15" s="16" t="str">
        <f aca="false">IF(ISNA(MATCH(H14,entry!$D$3:$D$51,0))," ",VLOOKUP(H14,entry!$D$3:$E$51,2,0))</f>
        <v> </v>
      </c>
      <c r="I15" s="16"/>
      <c r="J15" s="16" t="str">
        <f aca="false">IF(ISNA(MATCH(J14,entry!$D$3:$D$51,0))," ",VLOOKUP(J14,entry!$D$3:$E$51,2,0))</f>
        <v> </v>
      </c>
      <c r="K15" s="16"/>
      <c r="L15" s="16" t="str">
        <f aca="false">IF(ISNA(MATCH(L14,entry!$D$3:$D$51,0))," ",VLOOKUP(L14,entry!$D$3:$E$51,2,0))</f>
        <v> </v>
      </c>
      <c r="M15" s="16"/>
      <c r="N15" s="16" t="str">
        <f aca="false">IF(ISNA(MATCH(N14,entry!$D$3:$D$51,0))," ",VLOOKUP(N14,entry!$D$3:$E$51,2,0))</f>
        <v> </v>
      </c>
      <c r="O15" s="16"/>
      <c r="R15" s="17"/>
      <c r="S15" s="18"/>
      <c r="T15" s="18"/>
      <c r="U15" s="18"/>
      <c r="V15" s="18"/>
      <c r="W15" s="18"/>
      <c r="X15" s="18"/>
    </row>
    <row r="16" customFormat="false" ht="14.4" hidden="false" customHeight="true" outlineLevel="0" collapsed="false">
      <c r="A16" s="28"/>
      <c r="B16" s="16" t="str">
        <f aca="false">IF(ISNA(MATCH(B14,entry!$F$3:$F$14,0))," ",VLOOKUP(B14,entry!$F$3:$G$14,2,0))</f>
        <v> </v>
      </c>
      <c r="C16" s="16"/>
      <c r="D16" s="16" t="str">
        <f aca="false">IF(ISNA(MATCH(D14,entry!$F$3:$F$14,0))," ",VLOOKUP(D14,entry!$F$3:$G$14,2,0))</f>
        <v> </v>
      </c>
      <c r="E16" s="16"/>
      <c r="F16" s="16" t="str">
        <f aca="false">IF(ISNA(MATCH(F14,entry!$F$3:$F$14,0))," ",VLOOKUP(F14,entry!$F$3:$G$14,2,0))</f>
        <v> </v>
      </c>
      <c r="G16" s="16"/>
      <c r="H16" s="16" t="str">
        <f aca="false">IF(ISNA(MATCH(H14,entry!$F$3:$F$14,0))," ",VLOOKUP(H14,entry!$F$3:$G$14,2,0))</f>
        <v> </v>
      </c>
      <c r="I16" s="16"/>
      <c r="J16" s="16" t="str">
        <f aca="false">IF(ISNA(MATCH(J14,entry!$F$3:$F$14,0))," ",VLOOKUP(J14,entry!$F$3:$G$14,2,0))</f>
        <v> </v>
      </c>
      <c r="K16" s="16"/>
      <c r="L16" s="16" t="str">
        <f aca="false">IF(ISNA(MATCH(L14,entry!$F$3:$F$14,0))," ",VLOOKUP(L14,entry!$F$3:$G$14,2,0))</f>
        <v> </v>
      </c>
      <c r="M16" s="16"/>
      <c r="N16" s="16" t="str">
        <f aca="false">IF(ISNA(MATCH(N14,entry!$F$3:$F$14,0))," ",VLOOKUP(N14,entry!$F$3:$G$14,2,0))</f>
        <v> </v>
      </c>
      <c r="O16" s="16"/>
      <c r="R16" s="17"/>
      <c r="S16" s="18" t="s">
        <v>7</v>
      </c>
      <c r="T16" s="18"/>
      <c r="U16" s="18"/>
      <c r="V16" s="18"/>
      <c r="W16" s="18"/>
      <c r="X16" s="18"/>
    </row>
    <row r="17" customFormat="false" ht="14.4" hidden="false" customHeight="true" outlineLevel="0" collapsed="false">
      <c r="A17" s="28"/>
      <c r="B17" s="16" t="str">
        <f aca="false">IF(ISNA(MATCH(B14,entry!$H$3:$H$14,0))," ",VLOOKUP(B14,entry!$H$3:$I$14,2,0))</f>
        <v> </v>
      </c>
      <c r="C17" s="16"/>
      <c r="D17" s="16" t="str">
        <f aca="false">IF(ISNA(MATCH(D14,entry!$H$3:$H$14,0))," ",VLOOKUP(D14,entry!$H$3:$I$14,2,0))</f>
        <v> </v>
      </c>
      <c r="E17" s="16"/>
      <c r="F17" s="16" t="str">
        <f aca="false">IF(ISNA(MATCH(F14,entry!$H$3:$H$14,0))," ",VLOOKUP(F14,entry!$H$3:$I$14,2,0))</f>
        <v> </v>
      </c>
      <c r="G17" s="16"/>
      <c r="H17" s="16" t="str">
        <f aca="false">IF(ISNA(MATCH(H14,entry!$H$3:$H$14,0))," ",VLOOKUP(H14,entry!$H$3:$I$14,2,0))</f>
        <v> </v>
      </c>
      <c r="I17" s="16"/>
      <c r="J17" s="16" t="str">
        <f aca="false">IF(ISNA(MATCH(J14,entry!$H$3:$H$14,0))," ",VLOOKUP(J14,entry!$H$3:$I$14,2,0))</f>
        <v> </v>
      </c>
      <c r="K17" s="16"/>
      <c r="L17" s="16" t="str">
        <f aca="false">IF(ISNA(MATCH(L14,entry!$H$3:$H$14,0))," ",VLOOKUP(L14,entry!$H$3:$I$14,2,0))</f>
        <v> </v>
      </c>
      <c r="M17" s="16"/>
      <c r="N17" s="16" t="str">
        <f aca="false">IF(ISNA(MATCH(N14,entry!$H$3:$H$14,0))," ",VLOOKUP(N14,entry!$H$3:$I$14,2,0))</f>
        <v> </v>
      </c>
      <c r="O17" s="16"/>
      <c r="R17" s="17"/>
      <c r="S17" s="18"/>
      <c r="T17" s="18"/>
      <c r="U17" s="18"/>
      <c r="V17" s="18"/>
      <c r="W17" s="18"/>
      <c r="X17" s="18"/>
    </row>
    <row r="18" customFormat="false" ht="14.4" hidden="false" customHeight="true" outlineLevel="0" collapsed="false">
      <c r="A18" s="28"/>
      <c r="B18" s="16" t="str">
        <f aca="false">IF(ISNA(MATCH(DAY(B14),entry!$J$3:$J$14,0))," ",VLOOKUP(DAY(B14),entry!$J$3:$K$14,2,0))</f>
        <v> </v>
      </c>
      <c r="C18" s="16"/>
      <c r="D18" s="16" t="str">
        <f aca="false">IF(ISNA(MATCH(DAY(D14),entry!$J$3:$J$14,0))," ",VLOOKUP(DAY(D14),entry!$J$3:$K$14,2,0))</f>
        <v> </v>
      </c>
      <c r="E18" s="16"/>
      <c r="F18" s="16" t="str">
        <f aca="false">IF(ISNA(MATCH(DAY(F14),entry!$J$3:$J$14,0))," ",VLOOKUP(DAY(F14),entry!$J$3:$K$14,2,0))</f>
        <v> </v>
      </c>
      <c r="G18" s="16"/>
      <c r="H18" s="16" t="str">
        <f aca="false">IF(ISNA(MATCH(DAY(H14),entry!$J$3:$J$14,0))," ",VLOOKUP(DAY(H14),entry!$J$3:$K$14,2,0))</f>
        <v> </v>
      </c>
      <c r="I18" s="16"/>
      <c r="J18" s="16" t="str">
        <f aca="false">IF(ISNA(MATCH(DAY(J14),entry!$J$3:$J$14,0))," ",VLOOKUP(DAY(J14),entry!$J$3:$K$14,2,0))</f>
        <v> </v>
      </c>
      <c r="K18" s="16"/>
      <c r="L18" s="16" t="str">
        <f aca="false">IF(ISNA(MATCH(DAY(L14),entry!$J$3:$J$14,0))," ",VLOOKUP(DAY(L14),entry!$J$3:$K$14,2,0))</f>
        <v> </v>
      </c>
      <c r="M18" s="16"/>
      <c r="N18" s="16" t="str">
        <f aca="false">IF(ISNA(MATCH(DAY(N14),entry!$J$3:$J$14,0))," ",VLOOKUP(DAY(N14),entry!$J$3:$K$14,2,0))</f>
        <v> </v>
      </c>
      <c r="O18" s="16"/>
      <c r="R18" s="17" t="str">
        <f aca="false">_xlfn.FORMULATEXT(B3)</f>
        <v>=IF(ISNA(MATCH(B2,$entry.$D$3:$D$51,0))," ",VLOOKUP(B2,$entry.$D$3:$E$51,2,0))</v>
      </c>
      <c r="S18" s="17"/>
    </row>
    <row r="19" customFormat="false" ht="14.4" hidden="false" customHeight="true" outlineLevel="0" collapsed="false">
      <c r="A19" s="28"/>
      <c r="B19" s="16"/>
      <c r="C19" s="16"/>
      <c r="D19" s="16"/>
      <c r="E19" s="16"/>
      <c r="F19" s="16"/>
      <c r="G19" s="16"/>
      <c r="H19" s="16"/>
      <c r="I19" s="16"/>
      <c r="J19" s="16"/>
      <c r="K19" s="16"/>
      <c r="L19" s="16"/>
      <c r="M19" s="16"/>
      <c r="N19" s="16"/>
      <c r="O19" s="16"/>
      <c r="R19" s="17"/>
      <c r="S19" s="19" t="s">
        <v>8</v>
      </c>
      <c r="T19" s="19"/>
      <c r="U19" s="19"/>
      <c r="V19" s="19"/>
      <c r="W19" s="19"/>
      <c r="X19" s="19"/>
    </row>
    <row r="20" customFormat="false" ht="14.4" hidden="false" customHeight="true" outlineLevel="0" collapsed="false">
      <c r="A20" s="28"/>
      <c r="B20" s="12" t="n">
        <f aca="false">N14+1</f>
        <v>43485</v>
      </c>
      <c r="C20" s="27" t="str">
        <f aca="false">IF(ISNA(MATCH(B20,entry!$B$3:$B$51,0))," ",VLOOKUP(B20,entry!$B$3:$C$51,2,0))</f>
        <v> </v>
      </c>
      <c r="D20" s="12" t="n">
        <f aca="false">B20+1</f>
        <v>43486</v>
      </c>
      <c r="E20" s="27" t="str">
        <f aca="false">IF(ISNA(MATCH(D20,entry!$B$3:$B$51,0))," ",VLOOKUP(D20,entry!$B$3:$C$51,2,0))</f>
        <v> </v>
      </c>
      <c r="F20" s="12" t="n">
        <f aca="false">D20+1</f>
        <v>43487</v>
      </c>
      <c r="G20" s="27" t="str">
        <f aca="false">IF(ISNA(MATCH(F20,entry!$B$3:$B$51,0))," ",VLOOKUP(F20,entry!$B$3:$C$51,2,0))</f>
        <v> </v>
      </c>
      <c r="H20" s="12" t="n">
        <f aca="false">F20+1</f>
        <v>43488</v>
      </c>
      <c r="I20" s="31" t="str">
        <f aca="false">IF(ISNA(MATCH(H20,entry!$B$3:$B$51,0))," ",VLOOKUP(H20,entry!$B$3:$C$51,2,0))</f>
        <v> </v>
      </c>
      <c r="J20" s="12" t="n">
        <f aca="false">H20+1</f>
        <v>43489</v>
      </c>
      <c r="K20" s="27" t="str">
        <f aca="false">IF(ISNA(MATCH(J20,entry!$B$3:$B$51,0))," ",VLOOKUP(J20,entry!$B$3:$C$51,2,0))</f>
        <v> </v>
      </c>
      <c r="L20" s="12" t="n">
        <f aca="false">J20+1</f>
        <v>43490</v>
      </c>
      <c r="M20" s="27" t="str">
        <f aca="false">IF(ISNA(MATCH(L20,entry!$B$3:$B$51,0))," ",VLOOKUP(L20,entry!$B$3:$C$51,2,0))</f>
        <v> </v>
      </c>
      <c r="N20" s="12" t="n">
        <f aca="false">L20+1</f>
        <v>43491</v>
      </c>
      <c r="O20" s="27" t="str">
        <f aca="false">IF(ISNA(MATCH(N20,entry!$B$3:$B$51,0))," ",VLOOKUP(N20,entry!$B$3:$C$51,2,0))</f>
        <v> </v>
      </c>
      <c r="R20" s="17"/>
      <c r="S20" s="19"/>
      <c r="T20" s="19"/>
      <c r="U20" s="19"/>
      <c r="V20" s="19"/>
      <c r="W20" s="19"/>
      <c r="X20" s="19"/>
    </row>
    <row r="21" customFormat="false" ht="14.4" hidden="false" customHeight="true" outlineLevel="0" collapsed="false">
      <c r="A21" s="28"/>
      <c r="B21" s="16" t="str">
        <f aca="false">IF(ISNA(MATCH(B20,entry!$D$3:$D$51,0))," ",VLOOKUP(B20,entry!$D$3:$E$51,2,0))</f>
        <v> </v>
      </c>
      <c r="C21" s="16"/>
      <c r="D21" s="16" t="str">
        <f aca="false">IF(ISNA(MATCH(D20,entry!$D$3:$D$51,0))," ",VLOOKUP(D20,entry!$D$3:$E$51,2,0))</f>
        <v>Martin Luther King Day</v>
      </c>
      <c r="E21" s="16"/>
      <c r="F21" s="16" t="str">
        <f aca="false">IF(ISNA(MATCH(F20,entry!$D$3:$D$51,0))," ",VLOOKUP(F20,entry!$D$3:$E$51,2,0))</f>
        <v> </v>
      </c>
      <c r="G21" s="16"/>
      <c r="H21" s="16" t="str">
        <f aca="false">IF(ISNA(MATCH(H20,entry!$D$3:$D$51,0))," ",VLOOKUP(H20,entry!$D$3:$E$51,2,0))</f>
        <v> </v>
      </c>
      <c r="I21" s="16"/>
      <c r="J21" s="16" t="str">
        <f aca="false">IF(ISNA(MATCH(J20,entry!$D$3:$D$51,0))," ",VLOOKUP(J20,entry!$D$3:$E$51,2,0))</f>
        <v> </v>
      </c>
      <c r="K21" s="16"/>
      <c r="L21" s="16" t="str">
        <f aca="false">IF(ISNA(MATCH(L20,entry!$D$3:$D$51,0))," ",VLOOKUP(L20,entry!$D$3:$E$51,2,0))</f>
        <v> </v>
      </c>
      <c r="M21" s="16"/>
      <c r="N21" s="16" t="str">
        <f aca="false">IF(ISNA(MATCH(N20,entry!$D$3:$D$51,0))," ",VLOOKUP(N20,entry!$D$3:$E$51,2,0))</f>
        <v> </v>
      </c>
      <c r="O21" s="16"/>
      <c r="R21" s="17"/>
      <c r="S21" s="17" t="s">
        <v>9</v>
      </c>
    </row>
    <row r="22" customFormat="false" ht="14.4" hidden="false" customHeight="true" outlineLevel="0" collapsed="false">
      <c r="A22" s="28"/>
      <c r="B22" s="16" t="str">
        <f aca="false">IF(ISNA(MATCH(B20,entry!$F$3:$F$14,0))," ",VLOOKUP(B20,entry!$F$3:$G$14,2,0))</f>
        <v> </v>
      </c>
      <c r="C22" s="16"/>
      <c r="D22" s="16" t="str">
        <f aca="false">IF(ISNA(MATCH(D20,entry!$F$3:$F$14,0))," ",VLOOKUP(D20,entry!$F$3:$G$14,2,0))</f>
        <v> </v>
      </c>
      <c r="E22" s="16"/>
      <c r="F22" s="16" t="str">
        <f aca="false">IF(ISNA(MATCH(F20,entry!$F$3:$F$14,0))," ",VLOOKUP(F20,entry!$F$3:$G$14,2,0))</f>
        <v> </v>
      </c>
      <c r="G22" s="16"/>
      <c r="H22" s="16" t="str">
        <f aca="false">IF(ISNA(MATCH(H20,entry!$F$3:$F$14,0))," ",VLOOKUP(H20,entry!$F$3:$G$14,2,0))</f>
        <v> </v>
      </c>
      <c r="I22" s="16"/>
      <c r="J22" s="16" t="str">
        <f aca="false">IF(ISNA(MATCH(J20,entry!$F$3:$F$14,0))," ",VLOOKUP(J20,entry!$F$3:$G$14,2,0))</f>
        <v> </v>
      </c>
      <c r="K22" s="16"/>
      <c r="L22" s="16" t="str">
        <f aca="false">IF(ISNA(MATCH(L20,entry!$F$3:$F$14,0))," ",VLOOKUP(L20,entry!$F$3:$G$14,2,0))</f>
        <v> </v>
      </c>
      <c r="M22" s="16"/>
      <c r="N22" s="16" t="str">
        <f aca="false">IF(ISNA(MATCH(N20,entry!$F$3:$F$14,0))," ",VLOOKUP(N20,entry!$F$3:$G$14,2,0))</f>
        <v> </v>
      </c>
      <c r="O22" s="16"/>
      <c r="R22" s="17"/>
      <c r="S22" s="19" t="s">
        <v>10</v>
      </c>
      <c r="T22" s="19"/>
      <c r="U22" s="19"/>
      <c r="V22" s="19"/>
      <c r="W22" s="19"/>
      <c r="X22" s="19"/>
    </row>
    <row r="23" customFormat="false" ht="14.4" hidden="false" customHeight="true" outlineLevel="0" collapsed="false">
      <c r="A23" s="28"/>
      <c r="B23" s="16" t="str">
        <f aca="false">IF(ISNA(MATCH(B20,entry!$H$3:$H$14,0))," ",VLOOKUP(B20,entry!$H$3:$I$14,2,0))</f>
        <v> </v>
      </c>
      <c r="C23" s="16"/>
      <c r="D23" s="16" t="str">
        <f aca="false">IF(ISNA(MATCH(D20,entry!$H$3:$H$14,0))," ",VLOOKUP(D20,entry!$H$3:$I$14,2,0))</f>
        <v> </v>
      </c>
      <c r="E23" s="16"/>
      <c r="F23" s="16" t="str">
        <f aca="false">IF(ISNA(MATCH(F20,entry!$H$3:$H$14,0))," ",VLOOKUP(F20,entry!$H$3:$I$14,2,0))</f>
        <v> </v>
      </c>
      <c r="G23" s="16"/>
      <c r="H23" s="16" t="str">
        <f aca="false">IF(ISNA(MATCH(H20,entry!$H$3:$H$14,0))," ",VLOOKUP(H20,entry!$H$3:$I$14,2,0))</f>
        <v> </v>
      </c>
      <c r="I23" s="16"/>
      <c r="J23" s="16" t="str">
        <f aca="false">IF(ISNA(MATCH(J20,entry!$H$3:$H$14,0))," ",VLOOKUP(J20,entry!$H$3:$I$14,2,0))</f>
        <v> </v>
      </c>
      <c r="K23" s="16"/>
      <c r="L23" s="16" t="str">
        <f aca="false">IF(ISNA(MATCH(L20,entry!$H$3:$H$14,0))," ",VLOOKUP(L20,entry!$H$3:$I$14,2,0))</f>
        <v> </v>
      </c>
      <c r="M23" s="16"/>
      <c r="N23" s="16" t="str">
        <f aca="false">IF(ISNA(MATCH(N20,entry!$H$3:$H$14,0))," ",VLOOKUP(N20,entry!$H$3:$I$14,2,0))</f>
        <v> </v>
      </c>
      <c r="O23" s="16"/>
      <c r="R23" s="17"/>
      <c r="S23" s="19"/>
      <c r="T23" s="19"/>
      <c r="U23" s="19"/>
      <c r="V23" s="19"/>
      <c r="W23" s="19"/>
      <c r="X23" s="19"/>
    </row>
    <row r="24" customFormat="false" ht="14.4" hidden="false" customHeight="true" outlineLevel="0" collapsed="false">
      <c r="A24" s="28"/>
      <c r="B24" s="16" t="str">
        <f aca="false">IF(ISNA(MATCH(DAY(B20),entry!$J$3:$J$14,0))," ",VLOOKUP(DAY(B20),entry!$J$3:$K$14,2,0))</f>
        <v> </v>
      </c>
      <c r="C24" s="16"/>
      <c r="D24" s="16" t="str">
        <f aca="false">IF(ISNA(MATCH(DAY(D20),entry!$J$3:$J$14,0))," ",VLOOKUP(DAY(D20),entry!$J$3:$K$14,2,0))</f>
        <v> </v>
      </c>
      <c r="E24" s="16"/>
      <c r="F24" s="16" t="str">
        <f aca="false">IF(ISNA(MATCH(DAY(F20),entry!$J$3:$J$14,0))," ",VLOOKUP(DAY(F20),entry!$J$3:$K$14,2,0))</f>
        <v> </v>
      </c>
      <c r="G24" s="16"/>
      <c r="H24" s="16" t="str">
        <f aca="false">IF(ISNA(MATCH(DAY(H20),entry!$J$3:$J$14,0))," ",VLOOKUP(DAY(H20),entry!$J$3:$K$14,2,0))</f>
        <v> </v>
      </c>
      <c r="I24" s="16"/>
      <c r="J24" s="16" t="str">
        <f aca="false">IF(ISNA(MATCH(DAY(J20),entry!$J$3:$J$14,0))," ",VLOOKUP(DAY(J20),entry!$J$3:$K$14,2,0))</f>
        <v> </v>
      </c>
      <c r="K24" s="16"/>
      <c r="L24" s="16" t="str">
        <f aca="false">IF(ISNA(MATCH(DAY(L20),entry!$J$3:$J$14,0))," ",VLOOKUP(DAY(L20),entry!$J$3:$K$14,2,0))</f>
        <v> </v>
      </c>
      <c r="M24" s="16"/>
      <c r="N24" s="16" t="str">
        <f aca="false">IF(ISNA(MATCH(DAY(N20),entry!$J$3:$J$14,0))," ",VLOOKUP(DAY(N20),entry!$J$3:$K$14,2,0))</f>
        <v> </v>
      </c>
      <c r="O24" s="16"/>
      <c r="R24" s="17" t="str">
        <f aca="false">_xlfn.FORMULATEXT(B4)</f>
        <v>=IF(ISNA(MATCH(B2,$entry.$F$3:$F$14,0))," ",VLOOKUP(B2,$entry.$F$3:$G$14,2,0))</v>
      </c>
      <c r="S24" s="17"/>
    </row>
    <row r="25" customFormat="false" ht="14.4" hidden="false" customHeight="true" outlineLevel="0" collapsed="false">
      <c r="A25" s="28"/>
      <c r="B25" s="16"/>
      <c r="C25" s="16"/>
      <c r="D25" s="16"/>
      <c r="E25" s="16"/>
      <c r="F25" s="16"/>
      <c r="G25" s="16"/>
      <c r="H25" s="16"/>
      <c r="I25" s="16"/>
      <c r="J25" s="16"/>
      <c r="K25" s="16"/>
      <c r="L25" s="16"/>
      <c r="M25" s="16"/>
      <c r="N25" s="16"/>
      <c r="O25" s="16"/>
      <c r="R25" s="17"/>
      <c r="S25" s="17" t="s">
        <v>11</v>
      </c>
    </row>
    <row r="26" customFormat="false" ht="14.4" hidden="false" customHeight="true" outlineLevel="0" collapsed="false">
      <c r="A26" s="28"/>
      <c r="B26" s="10" t="n">
        <f aca="false">N20+1</f>
        <v>43492</v>
      </c>
      <c r="C26" s="10" t="str">
        <f aca="false">IF(ISNA(MATCH(B26,entry!$B$3:$B$51,0))," ",VLOOKUP($C$26,entry!$B$3:$C$51,2,0))</f>
        <v> </v>
      </c>
      <c r="D26" s="10" t="n">
        <f aca="false">B26+1</f>
        <v>43493</v>
      </c>
      <c r="E26" s="10" t="str">
        <f aca="false">IF(ISNA(MATCH(D26,entry!$B$3:$B$51,0))," ",VLOOKUP(D26,entry!$B$3:$C$51,2,0))</f>
        <v> </v>
      </c>
      <c r="F26" s="10" t="n">
        <f aca="false">D26+1</f>
        <v>43494</v>
      </c>
      <c r="G26" s="10" t="str">
        <f aca="false">IF(ISNA(MATCH(F26,entry!$B$3:$B$51,0))," ",VLOOKUP(F26,entry!$B$3:$C$51,2,0))</f>
        <v> </v>
      </c>
      <c r="H26" s="10" t="n">
        <f aca="false">F26+1</f>
        <v>43495</v>
      </c>
      <c r="I26" s="10" t="str">
        <f aca="false">IF(ISNA(MATCH(H26,entry!$B$3:$B$51,0))," ",VLOOKUP(H26,entry!$B$3:$C$51,2,0))</f>
        <v> </v>
      </c>
      <c r="J26" s="10" t="n">
        <f aca="false">H26+1</f>
        <v>43496</v>
      </c>
      <c r="K26" s="10" t="str">
        <f aca="false">IF(ISNA(MATCH(J26,entry!$B$3:$B$51,0))," ",VLOOKUP(J26,entry!$B$3:$C$51,2,0))</f>
        <v> </v>
      </c>
      <c r="L26" s="10" t="n">
        <f aca="false">J26+1</f>
        <v>43497</v>
      </c>
      <c r="M26" s="10" t="str">
        <f aca="false">IF(ISNA(MATCH(L26,entry!$B$3:$B$51,0))," ",VLOOKUP(L26,entry!$B$3:$C$51,2,0))</f>
        <v> </v>
      </c>
      <c r="N26" s="10" t="n">
        <f aca="false">L26+1</f>
        <v>43498</v>
      </c>
      <c r="O26" s="10" t="str">
        <f aca="false">IF(ISNA(MATCH(N26,entry!$B$3:$B$51,0))," ",VLOOKUP(N26,entry!$B$3:$C$51,2,0))</f>
        <v>Ground Hog's Day</v>
      </c>
      <c r="R26" s="17"/>
      <c r="S26" s="19" t="s">
        <v>12</v>
      </c>
      <c r="T26" s="19"/>
      <c r="U26" s="19"/>
      <c r="V26" s="19"/>
      <c r="W26" s="19"/>
      <c r="X26" s="19"/>
    </row>
    <row r="27" customFormat="false" ht="14.4" hidden="false" customHeight="true" outlineLevel="0" collapsed="false">
      <c r="A27" s="28"/>
      <c r="B27" s="10" t="str">
        <f aca="false">IF(ISNA(MATCH(B26,entry!$D$3:$D$51,0))," ",VLOOKUP(B26,entry!$D$3:$E$51,2,0))</f>
        <v> </v>
      </c>
      <c r="C27" s="10"/>
      <c r="D27" s="10" t="str">
        <f aca="false">IF(ISNA(MATCH(D26,entry!$D$3:$D$51,0))," ",VLOOKUP(D26,entry!$D$3:$E$51,2,0))</f>
        <v> </v>
      </c>
      <c r="E27" s="10"/>
      <c r="F27" s="10" t="str">
        <f aca="false">IF(ISNA(MATCH(F26,entry!$D$3:$D$51,0))," ",VLOOKUP(F26,entry!$D$3:$E$51,2,0))</f>
        <v>Harriet Tubman Birthday</v>
      </c>
      <c r="G27" s="10"/>
      <c r="H27" s="10" t="str">
        <f aca="false">IF(ISNA(MATCH(H26,entry!$D$3:$D$51,0))," ",VLOOKUP(H26,entry!$D$3:$E$51,2,0))</f>
        <v> </v>
      </c>
      <c r="I27" s="10"/>
      <c r="J27" s="10" t="str">
        <f aca="false">IF(ISNA(MATCH(J26,entry!$D$3:$D$51,0))," ",VLOOKUP(J26,entry!$D$3:$E$51,2,0))</f>
        <v> </v>
      </c>
      <c r="K27" s="10"/>
      <c r="L27" s="10" t="str">
        <f aca="false">IF(ISNA(MATCH(L26,entry!$D$3:$D$51,0))," ",VLOOKUP(L26,entry!$D$3:$E$51,2,0))</f>
        <v> </v>
      </c>
      <c r="M27" s="10"/>
      <c r="N27" s="10" t="str">
        <f aca="false">IF(ISNA(MATCH(N26,entry!$D$3:$D$51,0))," ",VLOOKUP(N26,entry!$D$3:$E$51,2,0))</f>
        <v> </v>
      </c>
      <c r="O27" s="10"/>
      <c r="R27" s="17"/>
      <c r="S27" s="19"/>
      <c r="T27" s="19"/>
      <c r="U27" s="19"/>
      <c r="V27" s="19"/>
      <c r="W27" s="19"/>
      <c r="X27" s="19"/>
    </row>
    <row r="28" customFormat="false" ht="14.4" hidden="false" customHeight="true" outlineLevel="0" collapsed="false">
      <c r="A28" s="28"/>
      <c r="B28" s="10" t="str">
        <f aca="false">IF(ISNA(MATCH(B26,entry!$F$3:$F$14,0))," ",VLOOKUP(B26,entry!$F$3:$G$14,2,0))</f>
        <v> </v>
      </c>
      <c r="C28" s="10"/>
      <c r="D28" s="10" t="str">
        <f aca="false">IF(ISNA(MATCH(D26,entry!$F$3:$F$14,0))," ",VLOOKUP(D26,entry!$F$3:$G$14,2,0))</f>
        <v> </v>
      </c>
      <c r="E28" s="10"/>
      <c r="F28" s="10" t="str">
        <f aca="false">IF(ISNA(MATCH(F26,entry!$F$3:$F$14,0))," ",VLOOKUP(F26,entry!$F$3:$G$14,2,0))</f>
        <v> </v>
      </c>
      <c r="G28" s="10"/>
      <c r="H28" s="10" t="str">
        <f aca="false">IF(ISNA(MATCH(H26,entry!$F$3:$F$14,0))," ",VLOOKUP(H26,entry!$F$3:$G$14,2,0))</f>
        <v> </v>
      </c>
      <c r="I28" s="10"/>
      <c r="J28" s="10" t="str">
        <f aca="false">IF(ISNA(MATCH(J26,entry!$F$3:$F$14,0))," ",VLOOKUP(J26,entry!$F$3:$G$14,2,0))</f>
        <v> </v>
      </c>
      <c r="K28" s="10"/>
      <c r="L28" s="10" t="str">
        <f aca="false">IF(ISNA(MATCH(L26,entry!$F$3:$F$14,0))," ",VLOOKUP(L26,entry!$F$3:$G$14,2,0))</f>
        <v> </v>
      </c>
      <c r="M28" s="10"/>
      <c r="N28" s="10" t="str">
        <f aca="false">IF(ISNA(MATCH(N26,entry!$F$3:$F$14,0))," ",VLOOKUP(N26,entry!$F$3:$G$14,2,0))</f>
        <v> </v>
      </c>
      <c r="O28" s="10"/>
      <c r="R28" s="17" t="str">
        <f aca="false">_xlfn.FORMULATEXT(B5)</f>
        <v>=IF(ISNA(MATCH(B2,$entry.$H$3:$H$14,0))," ",VLOOKUP(B2,$entry.$H$3:$I$14,2,0))</v>
      </c>
      <c r="S28" s="17"/>
    </row>
    <row r="29" customFormat="false" ht="14.4" hidden="false" customHeight="true" outlineLevel="0" collapsed="false">
      <c r="A29" s="28"/>
      <c r="B29" s="10" t="str">
        <f aca="false">IF(ISNA(MATCH(B26,entry!$H$3:$H$14,0))," ",VLOOKUP(B26,entry!$H$3:$I$14,2,0))</f>
        <v> </v>
      </c>
      <c r="C29" s="10"/>
      <c r="D29" s="10" t="str">
        <f aca="false">IF(ISNA(MATCH(D26,entry!$H$3:$H$14,0))," ",VLOOKUP(D26,entry!$H$3:$I$14,2,0))</f>
        <v> </v>
      </c>
      <c r="E29" s="10"/>
      <c r="F29" s="10" t="str">
        <f aca="false">IF(ISNA(MATCH(F26,entry!$H$3:$H$14,0))," ",VLOOKUP(F26,entry!$H$3:$I$14,2,0))</f>
        <v> </v>
      </c>
      <c r="G29" s="10"/>
      <c r="H29" s="10" t="str">
        <f aca="false">IF(ISNA(MATCH(H26,entry!$H$3:$H$14,0))," ",VLOOKUP(H26,entry!$H$3:$I$14,2,0))</f>
        <v> </v>
      </c>
      <c r="I29" s="10"/>
      <c r="J29" s="10" t="str">
        <f aca="false">IF(ISNA(MATCH(J26,entry!$H$3:$H$14,0))," ",VLOOKUP(J26,entry!$H$3:$I$14,2,0))</f>
        <v> </v>
      </c>
      <c r="K29" s="10"/>
      <c r="L29" s="10" t="str">
        <f aca="false">IF(ISNA(MATCH(26,entry!$H$3:$H$14,0))," ",VLOOKUP(L26,entry!$H$3:$I$14,2,0))</f>
        <v> </v>
      </c>
      <c r="M29" s="10"/>
      <c r="N29" s="10" t="str">
        <f aca="false">IF(ISNA(MATCH(N26,entry!$H$3:$H$14,0))," ",VLOOKUP(N26,entry!$H$3:$I$14,2,0))</f>
        <v> </v>
      </c>
      <c r="O29" s="10"/>
      <c r="R29" s="17"/>
      <c r="S29" s="17" t="s">
        <v>13</v>
      </c>
    </row>
    <row r="30" customFormat="false" ht="14.4" hidden="false" customHeight="true" outlineLevel="0" collapsed="false">
      <c r="A30" s="28"/>
      <c r="B30" s="10" t="str">
        <f aca="false">IF(ISNA(MATCH(DAY(B26),entry!$J$3:$J$14,0))," ",VLOOKUP(DAY(B26),entry!$J$3:$K$14,2,0))</f>
        <v> </v>
      </c>
      <c r="C30" s="10"/>
      <c r="D30" s="10" t="str">
        <f aca="false">IF(ISNA(MATCH(DAY(D26),entry!$J$3:$J$14,0))," ",VLOOKUP(DAY(D26),entry!$J$3:$K$14,2,0))</f>
        <v> </v>
      </c>
      <c r="E30" s="10"/>
      <c r="F30" s="10" t="str">
        <f aca="false">IF(ISNA(MATCH(DAY(F26),entry!$J$3:$J$14,0))," ",VLOOKUP(DAY(F26),entry!$J$3:$K$14,2,0))</f>
        <v> </v>
      </c>
      <c r="G30" s="10"/>
      <c r="H30" s="10" t="str">
        <f aca="false">IF(ISNA(MATCH(DAY(H26),entry!$J$3:$J$14,0))," ",VLOOKUP(DAY(H26),entry!$J$3:$K$14,2,0))</f>
        <v> </v>
      </c>
      <c r="I30" s="10"/>
      <c r="J30" s="10" t="str">
        <f aca="false">IF(ISNA(MATCH(DAY(J26),entry!$J$3:$J$14,0))," ",VLOOKUP(DAY(J26),entry!$J$3:$K$14,2,0))</f>
        <v> </v>
      </c>
      <c r="K30" s="10"/>
      <c r="L30" s="10" t="str">
        <f aca="false">IF(ISNA(MATCH(DAY(L26),entry!$J$3:$J$14,0))," ",VLOOKUP(DAY(L26),entry!$J$3:$K$14,2,0))</f>
        <v>Pay utilities</v>
      </c>
      <c r="M30" s="10"/>
      <c r="N30" s="10" t="str">
        <f aca="false">IF(ISNA(MATCH(DAY(N26),entry!$J$3:$J$14,0))," ",VLOOKUP(DAY(N26),entry!$J$3:$K$14,2,0))</f>
        <v> </v>
      </c>
      <c r="O30" s="10"/>
      <c r="R30" s="17"/>
      <c r="S30" s="19" t="s">
        <v>14</v>
      </c>
      <c r="T30" s="19"/>
      <c r="U30" s="19"/>
      <c r="V30" s="19"/>
      <c r="W30" s="19"/>
      <c r="X30" s="19"/>
    </row>
    <row r="31" customFormat="false" ht="14.4" hidden="false" customHeight="true" outlineLevel="0" collapsed="false">
      <c r="A31" s="28"/>
      <c r="B31" s="10"/>
      <c r="C31" s="10"/>
      <c r="D31" s="10"/>
      <c r="E31" s="10"/>
      <c r="F31" s="10"/>
      <c r="G31" s="10"/>
      <c r="H31" s="10"/>
      <c r="I31" s="10"/>
      <c r="J31" s="10"/>
      <c r="K31" s="10"/>
      <c r="L31" s="10"/>
      <c r="M31" s="10"/>
      <c r="N31" s="10"/>
      <c r="O31" s="10"/>
      <c r="R31" s="17"/>
      <c r="S31" s="19"/>
      <c r="T31" s="19"/>
      <c r="U31" s="19"/>
      <c r="V31" s="19"/>
      <c r="W31" s="19"/>
      <c r="X31" s="19"/>
    </row>
    <row r="32" customFormat="false" ht="14.4" hidden="false" customHeight="true" outlineLevel="0" collapsed="false">
      <c r="A32" s="28"/>
      <c r="B32" s="10" t="n">
        <f aca="false">N26+1</f>
        <v>43499</v>
      </c>
      <c r="C32" s="10" t="str">
        <f aca="false">IF(ISNA(MATCH(B32,entry!$B$3:$B$51,0))," ",VLOOKUP(B32,entry!$B$3:$C$51,2,0))</f>
        <v> </v>
      </c>
      <c r="D32" s="10" t="n">
        <f aca="false">B32+1</f>
        <v>43500</v>
      </c>
      <c r="E32" s="10" t="str">
        <f aca="false">IF(ISNA(MATCH(D32,entry!$B$3:$B$51,0))," ",VLOOKUP(D32,entry!$B$3:$C$51,2,0))</f>
        <v> </v>
      </c>
      <c r="F32" s="32" t="n">
        <f aca="false">A1</f>
        <v>43466</v>
      </c>
      <c r="G32" s="32"/>
      <c r="H32" s="32"/>
      <c r="I32" s="32"/>
      <c r="J32" s="32"/>
      <c r="K32" s="32"/>
      <c r="L32" s="32"/>
      <c r="M32" s="32"/>
      <c r="N32" s="32"/>
      <c r="O32" s="32"/>
      <c r="R32" s="17" t="str">
        <f aca="false">_xlfn.FORMULATEXT(B6)</f>
        <v>=IF(ISNA(MATCH(DAY(B2),$entry.$J$3:$J$14,0))," ",VLOOKUP(DAY(B2),$entry.$J$3:$K$14,2,0))</v>
      </c>
      <c r="S32" s="17"/>
    </row>
    <row r="33" customFormat="false" ht="14.4" hidden="false" customHeight="true" outlineLevel="0" collapsed="false">
      <c r="A33" s="28"/>
      <c r="B33" s="10" t="str">
        <f aca="false">IF(ISNA(MATCH(B32,entry!$D$3:$D$51,0))," ",VLOOKUP(B32,entry!$D$3:$E$51,2,0))</f>
        <v> </v>
      </c>
      <c r="C33" s="10"/>
      <c r="D33" s="10" t="str">
        <f aca="false">IF(ISNA(MATCH(D32,entry!$D$3:$D$51,0))," ",VLOOKUP(D32,entry!$D$3:$E$51,2,0))</f>
        <v> </v>
      </c>
      <c r="E33" s="10"/>
      <c r="F33" s="32"/>
      <c r="G33" s="32"/>
      <c r="H33" s="32"/>
      <c r="I33" s="32"/>
      <c r="J33" s="32"/>
      <c r="K33" s="32"/>
      <c r="L33" s="32"/>
      <c r="M33" s="32"/>
      <c r="N33" s="32"/>
      <c r="O33" s="32"/>
      <c r="R33" s="17"/>
      <c r="S33" s="19" t="s">
        <v>15</v>
      </c>
      <c r="T33" s="19"/>
      <c r="U33" s="19"/>
      <c r="V33" s="19"/>
      <c r="W33" s="19"/>
      <c r="X33" s="19"/>
    </row>
    <row r="34" customFormat="false" ht="14.4" hidden="false" customHeight="true" outlineLevel="0" collapsed="false">
      <c r="A34" s="28"/>
      <c r="B34" s="10" t="str">
        <f aca="false">IF(ISNA(MATCH(B32,entry!$F$3:$F$14,0))," ",VLOOKUP(B32,entry!$F$3:$G$14,2,0))</f>
        <v> </v>
      </c>
      <c r="C34" s="10"/>
      <c r="D34" s="10" t="str">
        <f aca="false">IF(ISNA(MATCH(D32,entry!$F$3:$F$14,0))," ",VLOOKUP(D32,entry!$F$3:$G$14,2,0))</f>
        <v> </v>
      </c>
      <c r="E34" s="10"/>
      <c r="F34" s="32"/>
      <c r="G34" s="32"/>
      <c r="H34" s="32"/>
      <c r="I34" s="32"/>
      <c r="J34" s="32"/>
      <c r="K34" s="32"/>
      <c r="L34" s="32"/>
      <c r="M34" s="32"/>
      <c r="N34" s="32"/>
      <c r="O34" s="32"/>
      <c r="R34" s="17"/>
      <c r="S34" s="19"/>
      <c r="T34" s="19"/>
      <c r="U34" s="19"/>
      <c r="V34" s="19"/>
      <c r="W34" s="19"/>
      <c r="X34" s="19"/>
    </row>
    <row r="35" customFormat="false" ht="14.4" hidden="false" customHeight="true" outlineLevel="0" collapsed="false">
      <c r="A35" s="28"/>
      <c r="B35" s="10" t="str">
        <f aca="false">IF(ISNA(MATCH(B32,entry!$H$3:$H$14,0))," ",VLOOKUP(B32,entry!$H$3:$I$14,2,0))</f>
        <v> </v>
      </c>
      <c r="C35" s="10"/>
      <c r="D35" s="10" t="str">
        <f aca="false">IF(ISNA(MATCH(D32,entry!$H$3:$H$14,0))," ",VLOOKUP(D32,entry!$H$3:$I$14,2,0))</f>
        <v> </v>
      </c>
      <c r="E35" s="10"/>
      <c r="F35" s="32"/>
      <c r="G35" s="32"/>
      <c r="H35" s="32"/>
      <c r="I35" s="32"/>
      <c r="J35" s="32"/>
      <c r="K35" s="32"/>
      <c r="L35" s="32"/>
      <c r="M35" s="32"/>
      <c r="N35" s="32"/>
      <c r="O35" s="32"/>
      <c r="S35" s="19" t="s">
        <v>16</v>
      </c>
      <c r="T35" s="19"/>
      <c r="U35" s="19"/>
      <c r="V35" s="19"/>
      <c r="W35" s="19"/>
      <c r="X35" s="19"/>
    </row>
    <row r="36" customFormat="false" ht="14.4" hidden="false" customHeight="true" outlineLevel="0" collapsed="false">
      <c r="A36" s="28"/>
      <c r="B36" s="10" t="str">
        <f aca="false">IF(ISNA(MATCH(DAY(B32),entry!$J$3:$J$14,0))," ",VLOOKUP(DAY(B32),entry!$J$3:$K$14,2,0))</f>
        <v> </v>
      </c>
      <c r="C36" s="10"/>
      <c r="D36" s="10" t="str">
        <f aca="false">IF(ISNA(MATCH(DAY(D32),entry!$J$3:$J$14,0))," ",VLOOKUP(DAY(D32),entry!$J$3:$K$14,2,0))</f>
        <v> </v>
      </c>
      <c r="E36" s="10"/>
      <c r="F36" s="32"/>
      <c r="G36" s="32"/>
      <c r="H36" s="32"/>
      <c r="I36" s="32"/>
      <c r="J36" s="32"/>
      <c r="K36" s="32"/>
      <c r="L36" s="32"/>
      <c r="M36" s="32"/>
      <c r="N36" s="32"/>
      <c r="O36" s="32"/>
      <c r="S36" s="19"/>
      <c r="T36" s="19"/>
      <c r="U36" s="19"/>
      <c r="V36" s="19"/>
      <c r="W36" s="19"/>
      <c r="X36" s="19"/>
    </row>
    <row r="37" customFormat="false" ht="14.4" hidden="false" customHeight="true" outlineLevel="0" collapsed="false">
      <c r="A37" s="28"/>
      <c r="B37" s="10"/>
      <c r="C37" s="10"/>
      <c r="D37" s="10"/>
      <c r="E37" s="10"/>
      <c r="F37" s="32"/>
      <c r="G37" s="32"/>
      <c r="H37" s="32"/>
      <c r="I37" s="32"/>
      <c r="J37" s="32"/>
      <c r="K37" s="32"/>
      <c r="L37" s="32"/>
      <c r="M37" s="32"/>
      <c r="N37" s="32"/>
      <c r="O37" s="32"/>
    </row>
    <row r="38" customFormat="false" ht="36" hidden="false" customHeight="true" outlineLevel="0" collapsed="false">
      <c r="A38" s="1" t="n">
        <f aca="false">DATE(entry!$B$1,2,1)</f>
        <v>43497</v>
      </c>
      <c r="P38" s="30"/>
    </row>
    <row r="39" customFormat="false" ht="14.4" hidden="false" customHeight="true" outlineLevel="0" collapsed="false">
      <c r="S39" s="33" t="s">
        <v>17</v>
      </c>
      <c r="T39" s="33"/>
      <c r="U39" s="33"/>
      <c r="V39" s="33"/>
    </row>
    <row r="40" customFormat="false" ht="14.4" hidden="false" customHeight="true" outlineLevel="0" collapsed="false">
      <c r="Q40" s="3"/>
      <c r="R40" s="17"/>
      <c r="S40" s="33"/>
      <c r="T40" s="33"/>
      <c r="U40" s="33"/>
      <c r="V40" s="33"/>
    </row>
    <row r="41" customFormat="false" ht="14.4" hidden="false" customHeight="true" outlineLevel="0" collapsed="false">
      <c r="Q41" s="3"/>
      <c r="S41" s="1"/>
    </row>
    <row r="42" customFormat="false" ht="14.4" hidden="false" customHeight="true" outlineLevel="0" collapsed="false">
      <c r="Q42" s="3"/>
    </row>
    <row r="43" customFormat="false" ht="14.4" hidden="false" customHeight="true" outlineLevel="0" collapsed="false">
      <c r="Q43" s="6"/>
      <c r="S43" s="22" t="s">
        <v>25</v>
      </c>
      <c r="T43" s="22"/>
      <c r="U43" s="22"/>
      <c r="V43" s="22"/>
    </row>
    <row r="44" customFormat="false" ht="14.4" hidden="false" customHeight="true" outlineLevel="0" collapsed="false">
      <c r="Q44" s="1"/>
      <c r="S44" s="22"/>
      <c r="T44" s="22"/>
      <c r="U44" s="22"/>
      <c r="V44" s="22"/>
    </row>
    <row r="45" customFormat="false" ht="14.4" hidden="false" customHeight="true" outlineLevel="0" collapsed="false">
      <c r="Q45" s="3"/>
    </row>
    <row r="46" customFormat="false" ht="14.4" hidden="false" customHeight="true" outlineLevel="0" collapsed="false">
      <c r="Q46" s="3"/>
    </row>
    <row r="75" customFormat="false" ht="36" hidden="false" customHeight="true" outlineLevel="0" collapsed="false">
      <c r="A75" s="1" t="n">
        <f aca="false">DATE(entry!$B$1,3,1)</f>
        <v>43525</v>
      </c>
      <c r="P75" s="30"/>
    </row>
    <row r="112" customFormat="false" ht="36" hidden="false" customHeight="true" outlineLevel="0" collapsed="false">
      <c r="A112" s="34" t="n">
        <f aca="false">DATE(entry!$B$1,4,1)</f>
        <v>43556</v>
      </c>
      <c r="P112" s="30"/>
    </row>
    <row r="113" customFormat="false" ht="14.4" hidden="false" customHeight="true" outlineLevel="0" collapsed="false">
      <c r="A113" s="34"/>
    </row>
    <row r="114" customFormat="false" ht="14.4" hidden="false" customHeight="true" outlineLevel="0" collapsed="false">
      <c r="A114" s="34"/>
    </row>
    <row r="115" customFormat="false" ht="14.4" hidden="false" customHeight="true" outlineLevel="0" collapsed="false">
      <c r="A115" s="34"/>
    </row>
    <row r="116" customFormat="false" ht="14.4" hidden="false" customHeight="true" outlineLevel="0" collapsed="false">
      <c r="A116" s="34"/>
    </row>
    <row r="117" customFormat="false" ht="14.4" hidden="false" customHeight="true" outlineLevel="0" collapsed="false">
      <c r="A117" s="34"/>
    </row>
    <row r="118" customFormat="false" ht="14.4" hidden="false" customHeight="true" outlineLevel="0" collapsed="false">
      <c r="A118" s="34"/>
    </row>
    <row r="119" customFormat="false" ht="14.4" hidden="false" customHeight="true" outlineLevel="0" collapsed="false">
      <c r="A119" s="34"/>
    </row>
    <row r="120" customFormat="false" ht="14.4" hidden="false" customHeight="true" outlineLevel="0" collapsed="false">
      <c r="A120" s="34"/>
    </row>
    <row r="121" customFormat="false" ht="14.4" hidden="false" customHeight="true" outlineLevel="0" collapsed="false">
      <c r="A121" s="34"/>
    </row>
    <row r="122" customFormat="false" ht="14.4" hidden="false" customHeight="true" outlineLevel="0" collapsed="false">
      <c r="A122" s="34"/>
    </row>
    <row r="123" customFormat="false" ht="14.4" hidden="false" customHeight="true" outlineLevel="0" collapsed="false">
      <c r="A123" s="34"/>
    </row>
    <row r="124" customFormat="false" ht="14.4" hidden="false" customHeight="true" outlineLevel="0" collapsed="false">
      <c r="A124" s="34"/>
    </row>
    <row r="125" customFormat="false" ht="14.4" hidden="false" customHeight="true" outlineLevel="0" collapsed="false">
      <c r="A125" s="34"/>
    </row>
    <row r="126" customFormat="false" ht="14.4" hidden="false" customHeight="true" outlineLevel="0" collapsed="false">
      <c r="A126" s="34"/>
    </row>
    <row r="127" customFormat="false" ht="14.4" hidden="false" customHeight="true" outlineLevel="0" collapsed="false">
      <c r="A127" s="34"/>
    </row>
    <row r="128" customFormat="false" ht="14.4" hidden="false" customHeight="true" outlineLevel="0" collapsed="false">
      <c r="A128" s="34"/>
    </row>
    <row r="129" customFormat="false" ht="14.4" hidden="false" customHeight="true" outlineLevel="0" collapsed="false">
      <c r="A129" s="34"/>
    </row>
    <row r="130" customFormat="false" ht="14.4" hidden="false" customHeight="true" outlineLevel="0" collapsed="false">
      <c r="A130" s="34"/>
    </row>
    <row r="131" customFormat="false" ht="14.4" hidden="false" customHeight="true" outlineLevel="0" collapsed="false">
      <c r="A131" s="34"/>
    </row>
    <row r="132" customFormat="false" ht="14.4" hidden="false" customHeight="true" outlineLevel="0" collapsed="false">
      <c r="A132" s="34"/>
    </row>
    <row r="133" customFormat="false" ht="14.4" hidden="false" customHeight="true" outlineLevel="0" collapsed="false">
      <c r="A133" s="34"/>
    </row>
    <row r="134" customFormat="false" ht="14.4" hidden="false" customHeight="true" outlineLevel="0" collapsed="false">
      <c r="A134" s="34"/>
    </row>
    <row r="135" customFormat="false" ht="14.4" hidden="false" customHeight="true" outlineLevel="0" collapsed="false">
      <c r="A135" s="34"/>
    </row>
    <row r="136" customFormat="false" ht="14.4" hidden="false" customHeight="true" outlineLevel="0" collapsed="false">
      <c r="A136" s="34"/>
    </row>
    <row r="137" customFormat="false" ht="14.4" hidden="false" customHeight="true" outlineLevel="0" collapsed="false">
      <c r="A137" s="34"/>
    </row>
    <row r="138" customFormat="false" ht="14.4" hidden="false" customHeight="true" outlineLevel="0" collapsed="false">
      <c r="A138" s="34"/>
    </row>
    <row r="139" customFormat="false" ht="14.4" hidden="false" customHeight="true" outlineLevel="0" collapsed="false">
      <c r="A139" s="34"/>
    </row>
    <row r="140" customFormat="false" ht="14.4" hidden="false" customHeight="true" outlineLevel="0" collapsed="false">
      <c r="A140" s="34"/>
    </row>
    <row r="141" customFormat="false" ht="14.4" hidden="false" customHeight="true" outlineLevel="0" collapsed="false">
      <c r="A141" s="34"/>
    </row>
    <row r="142" customFormat="false" ht="14.4" hidden="false" customHeight="true" outlineLevel="0" collapsed="false">
      <c r="A142" s="34"/>
    </row>
    <row r="143" customFormat="false" ht="14.4" hidden="false" customHeight="true" outlineLevel="0" collapsed="false">
      <c r="A143" s="34"/>
    </row>
    <row r="144" customFormat="false" ht="14.4" hidden="false" customHeight="true" outlineLevel="0" collapsed="false">
      <c r="A144" s="34"/>
    </row>
    <row r="145" customFormat="false" ht="14.4" hidden="false" customHeight="true" outlineLevel="0" collapsed="false">
      <c r="A145" s="34"/>
    </row>
    <row r="146" customFormat="false" ht="14.4" hidden="false" customHeight="true" outlineLevel="0" collapsed="false">
      <c r="A146" s="34"/>
    </row>
    <row r="147" customFormat="false" ht="14.4" hidden="false" customHeight="true" outlineLevel="0" collapsed="false">
      <c r="A147" s="34"/>
    </row>
    <row r="148" customFormat="false" ht="14.4" hidden="false" customHeight="true" outlineLevel="0" collapsed="false">
      <c r="A148" s="34"/>
    </row>
    <row r="149" customFormat="false" ht="36" hidden="false" customHeight="true" outlineLevel="0" collapsed="false">
      <c r="A149" s="1" t="n">
        <f aca="false">DATE(entry!$B$1,5,1)</f>
        <v>43586</v>
      </c>
      <c r="P149" s="30"/>
    </row>
    <row r="186" customFormat="false" ht="36" hidden="false" customHeight="true" outlineLevel="0" collapsed="false">
      <c r="A186" s="1" t="n">
        <f aca="false">DATE(entry!$B$1,6,1)</f>
        <v>43617</v>
      </c>
      <c r="P186" s="30"/>
    </row>
    <row r="223" customFormat="false" ht="36" hidden="false" customHeight="true" outlineLevel="0" collapsed="false">
      <c r="A223" s="1" t="n">
        <f aca="false">DATE(entry!$B$1,7,1)</f>
        <v>43647</v>
      </c>
      <c r="P223" s="30"/>
    </row>
    <row r="260" customFormat="false" ht="36" hidden="false" customHeight="true" outlineLevel="0" collapsed="false">
      <c r="A260" s="1" t="n">
        <f aca="false">DATE(entry!$B$1,8,1)</f>
        <v>43678</v>
      </c>
      <c r="P260" s="30"/>
    </row>
    <row r="297" customFormat="false" ht="36" hidden="false" customHeight="true" outlineLevel="0" collapsed="false">
      <c r="A297" s="1" t="n">
        <f aca="false">DATE(entry!$B$1,9,1)</f>
        <v>43709</v>
      </c>
      <c r="P297" s="30"/>
    </row>
    <row r="334" customFormat="false" ht="36" hidden="false" customHeight="true" outlineLevel="0" collapsed="false">
      <c r="A334" s="1" t="n">
        <f aca="false">DATE(entry!$B$1,10,1)</f>
        <v>43739</v>
      </c>
      <c r="P334" s="30"/>
    </row>
    <row r="371" customFormat="false" ht="36" hidden="false" customHeight="true" outlineLevel="0" collapsed="false">
      <c r="A371" s="1" t="n">
        <f aca="false">DATE(entry!$B$1,11,1)</f>
        <v>43770</v>
      </c>
      <c r="P371" s="30"/>
    </row>
    <row r="408" customFormat="false" ht="36" hidden="false" customHeight="true" outlineLevel="0" collapsed="false">
      <c r="A408" s="1" t="n">
        <f aca="false">DATE(entry!$B$1,12,1)</f>
        <v>43800</v>
      </c>
      <c r="P408" s="30"/>
    </row>
  </sheetData>
  <sheetProtection sheet="true" objects="true" scenarios="true"/>
  <mergeCells count="222">
    <mergeCell ref="A1:A37"/>
    <mergeCell ref="B1:C1"/>
    <mergeCell ref="D1:E1"/>
    <mergeCell ref="F1:G1"/>
    <mergeCell ref="H1:I1"/>
    <mergeCell ref="J1:K1"/>
    <mergeCell ref="L1:M1"/>
    <mergeCell ref="N1:O1"/>
    <mergeCell ref="R2:X2"/>
    <mergeCell ref="B3:C3"/>
    <mergeCell ref="D3:E3"/>
    <mergeCell ref="F3:G3"/>
    <mergeCell ref="H3:I3"/>
    <mergeCell ref="J3:K3"/>
    <mergeCell ref="L3:M3"/>
    <mergeCell ref="N3:O3"/>
    <mergeCell ref="S3:X3"/>
    <mergeCell ref="B4:C4"/>
    <mergeCell ref="D4:E4"/>
    <mergeCell ref="F4:G4"/>
    <mergeCell ref="H4:I4"/>
    <mergeCell ref="J4:K4"/>
    <mergeCell ref="L4:M4"/>
    <mergeCell ref="N4:O4"/>
    <mergeCell ref="S4:X4"/>
    <mergeCell ref="B5:C5"/>
    <mergeCell ref="D5:E5"/>
    <mergeCell ref="F5:G5"/>
    <mergeCell ref="H5:I5"/>
    <mergeCell ref="J5:K5"/>
    <mergeCell ref="L5:M5"/>
    <mergeCell ref="N5:O5"/>
    <mergeCell ref="R5:X5"/>
    <mergeCell ref="B6:C6"/>
    <mergeCell ref="D6:E6"/>
    <mergeCell ref="F6:G6"/>
    <mergeCell ref="H6:I6"/>
    <mergeCell ref="J6:K6"/>
    <mergeCell ref="L6:M6"/>
    <mergeCell ref="N6:O6"/>
    <mergeCell ref="S6:X6"/>
    <mergeCell ref="B7:C7"/>
    <mergeCell ref="D7:E7"/>
    <mergeCell ref="F7:G7"/>
    <mergeCell ref="H7:I7"/>
    <mergeCell ref="J7:K7"/>
    <mergeCell ref="L7:M7"/>
    <mergeCell ref="N7:O7"/>
    <mergeCell ref="S7:X7"/>
    <mergeCell ref="B9:C9"/>
    <mergeCell ref="D9:E9"/>
    <mergeCell ref="F9:G9"/>
    <mergeCell ref="H9:I9"/>
    <mergeCell ref="J9:K9"/>
    <mergeCell ref="L9:M9"/>
    <mergeCell ref="N9:O9"/>
    <mergeCell ref="R9:X9"/>
    <mergeCell ref="B10:C10"/>
    <mergeCell ref="D10:E10"/>
    <mergeCell ref="F10:G10"/>
    <mergeCell ref="H10:I10"/>
    <mergeCell ref="J10:K10"/>
    <mergeCell ref="L10:M10"/>
    <mergeCell ref="N10:O10"/>
    <mergeCell ref="B11:C11"/>
    <mergeCell ref="D11:E11"/>
    <mergeCell ref="F11:G11"/>
    <mergeCell ref="H11:I11"/>
    <mergeCell ref="J11:K11"/>
    <mergeCell ref="L11:M11"/>
    <mergeCell ref="N11:O11"/>
    <mergeCell ref="B12:C12"/>
    <mergeCell ref="D12:E12"/>
    <mergeCell ref="F12:G12"/>
    <mergeCell ref="H12:I12"/>
    <mergeCell ref="J12:K12"/>
    <mergeCell ref="L12:M12"/>
    <mergeCell ref="N12:O12"/>
    <mergeCell ref="B13:C13"/>
    <mergeCell ref="D13:E13"/>
    <mergeCell ref="F13:G13"/>
    <mergeCell ref="H13:I13"/>
    <mergeCell ref="J13:K13"/>
    <mergeCell ref="L13:M13"/>
    <mergeCell ref="N13:O13"/>
    <mergeCell ref="S14:X15"/>
    <mergeCell ref="B15:C15"/>
    <mergeCell ref="D15:E15"/>
    <mergeCell ref="F15:G15"/>
    <mergeCell ref="H15:I15"/>
    <mergeCell ref="J15:K15"/>
    <mergeCell ref="L15:M15"/>
    <mergeCell ref="N15:O15"/>
    <mergeCell ref="B16:C16"/>
    <mergeCell ref="D16:E16"/>
    <mergeCell ref="F16:G16"/>
    <mergeCell ref="H16:I16"/>
    <mergeCell ref="J16:K16"/>
    <mergeCell ref="L16:M16"/>
    <mergeCell ref="N16:O16"/>
    <mergeCell ref="S16:X17"/>
    <mergeCell ref="B17:C17"/>
    <mergeCell ref="D17:E17"/>
    <mergeCell ref="F17:G17"/>
    <mergeCell ref="H17:I17"/>
    <mergeCell ref="J17:K17"/>
    <mergeCell ref="L17:M17"/>
    <mergeCell ref="N17:O17"/>
    <mergeCell ref="B18:C18"/>
    <mergeCell ref="D18:E18"/>
    <mergeCell ref="F18:G18"/>
    <mergeCell ref="H18:I18"/>
    <mergeCell ref="J18:K18"/>
    <mergeCell ref="L18:M18"/>
    <mergeCell ref="N18:O18"/>
    <mergeCell ref="B19:C19"/>
    <mergeCell ref="D19:E19"/>
    <mergeCell ref="F19:G19"/>
    <mergeCell ref="H19:I19"/>
    <mergeCell ref="J19:K19"/>
    <mergeCell ref="L19:M19"/>
    <mergeCell ref="N19:O19"/>
    <mergeCell ref="S19:X20"/>
    <mergeCell ref="B21:C21"/>
    <mergeCell ref="D21:E21"/>
    <mergeCell ref="F21:G21"/>
    <mergeCell ref="H21:I21"/>
    <mergeCell ref="J21:K21"/>
    <mergeCell ref="L21:M21"/>
    <mergeCell ref="N21:O21"/>
    <mergeCell ref="B22:C22"/>
    <mergeCell ref="D22:E22"/>
    <mergeCell ref="F22:G22"/>
    <mergeCell ref="H22:I22"/>
    <mergeCell ref="J22:K22"/>
    <mergeCell ref="L22:M22"/>
    <mergeCell ref="N22:O22"/>
    <mergeCell ref="S22:X23"/>
    <mergeCell ref="B23:C23"/>
    <mergeCell ref="D23:E23"/>
    <mergeCell ref="F23:G23"/>
    <mergeCell ref="H23:I23"/>
    <mergeCell ref="J23:K23"/>
    <mergeCell ref="L23:M23"/>
    <mergeCell ref="N23:O23"/>
    <mergeCell ref="B24:C24"/>
    <mergeCell ref="D24:E24"/>
    <mergeCell ref="F24:G24"/>
    <mergeCell ref="H24:I24"/>
    <mergeCell ref="J24:K24"/>
    <mergeCell ref="L24:M24"/>
    <mergeCell ref="N24:O24"/>
    <mergeCell ref="B25:C25"/>
    <mergeCell ref="D25:E25"/>
    <mergeCell ref="F25:G25"/>
    <mergeCell ref="H25:I25"/>
    <mergeCell ref="J25:K25"/>
    <mergeCell ref="L25:M25"/>
    <mergeCell ref="N25:O25"/>
    <mergeCell ref="S26:X27"/>
    <mergeCell ref="B27:C27"/>
    <mergeCell ref="D27:E27"/>
    <mergeCell ref="F27:G27"/>
    <mergeCell ref="H27:I27"/>
    <mergeCell ref="J27:K27"/>
    <mergeCell ref="L27:M27"/>
    <mergeCell ref="N27:O27"/>
    <mergeCell ref="B28:C28"/>
    <mergeCell ref="D28:E28"/>
    <mergeCell ref="F28:G28"/>
    <mergeCell ref="H28:I28"/>
    <mergeCell ref="J28:K28"/>
    <mergeCell ref="L28:M28"/>
    <mergeCell ref="N28:O28"/>
    <mergeCell ref="B29:C29"/>
    <mergeCell ref="D29:E29"/>
    <mergeCell ref="F29:G29"/>
    <mergeCell ref="H29:I29"/>
    <mergeCell ref="J29:K29"/>
    <mergeCell ref="L29:M29"/>
    <mergeCell ref="N29:O29"/>
    <mergeCell ref="B30:C30"/>
    <mergeCell ref="D30:E30"/>
    <mergeCell ref="F30:G30"/>
    <mergeCell ref="H30:I30"/>
    <mergeCell ref="J30:K30"/>
    <mergeCell ref="L30:M30"/>
    <mergeCell ref="N30:O30"/>
    <mergeCell ref="S30:X31"/>
    <mergeCell ref="B31:C31"/>
    <mergeCell ref="D31:E31"/>
    <mergeCell ref="F31:G31"/>
    <mergeCell ref="H31:I31"/>
    <mergeCell ref="J31:K31"/>
    <mergeCell ref="L31:M31"/>
    <mergeCell ref="N31:O31"/>
    <mergeCell ref="F32:O37"/>
    <mergeCell ref="B33:C33"/>
    <mergeCell ref="D33:E33"/>
    <mergeCell ref="S33:X34"/>
    <mergeCell ref="B34:C34"/>
    <mergeCell ref="D34:E34"/>
    <mergeCell ref="B35:C35"/>
    <mergeCell ref="D35:E35"/>
    <mergeCell ref="S35:X36"/>
    <mergeCell ref="B36:C36"/>
    <mergeCell ref="D36:E36"/>
    <mergeCell ref="B37:C37"/>
    <mergeCell ref="D37:E37"/>
    <mergeCell ref="A38:A74"/>
    <mergeCell ref="S39:V40"/>
    <mergeCell ref="S43:V44"/>
    <mergeCell ref="A75:A111"/>
    <mergeCell ref="A112:A148"/>
    <mergeCell ref="A149:A185"/>
    <mergeCell ref="A186:A222"/>
    <mergeCell ref="A223:A259"/>
    <mergeCell ref="A260:A296"/>
    <mergeCell ref="A297:A333"/>
    <mergeCell ref="A334:A370"/>
    <mergeCell ref="A371:A407"/>
    <mergeCell ref="A408:A444"/>
  </mergeCells>
  <conditionalFormatting sqref="B2">
    <cfRule type="expression" priority="2" aboveAverage="0" equalAverage="0" bottom="0" percent="0" rank="0" text="" dxfId="0">
      <formula>MONTH(calendarD!F32)&lt;&gt;MONTH(B2)</formula>
    </cfRule>
    <cfRule type="expression" priority="3" aboveAverage="0" equalAverage="0" bottom="0" percent="0" rank="0" text="" dxfId="1">
      <formula>MONTH(calendarD!F32)=MONTH(B2)</formula>
    </cfRule>
  </conditionalFormatting>
  <conditionalFormatting sqref="B3">
    <cfRule type="expression" priority="4" aboveAverage="0" equalAverage="0" bottom="0" percent="0" rank="0" text="" dxfId="2">
      <formula>MONTH(calendarD!F32)&lt;&gt;MONTH(B2)</formula>
    </cfRule>
    <cfRule type="expression" priority="5" aboveAverage="0" equalAverage="0" bottom="0" percent="0" rank="0" text="" dxfId="3">
      <formula>MONTH(calendarD!F32)=MONTH(B2)</formula>
    </cfRule>
  </conditionalFormatting>
  <conditionalFormatting sqref="B4">
    <cfRule type="expression" priority="6" aboveAverage="0" equalAverage="0" bottom="0" percent="0" rank="0" text="" dxfId="2">
      <formula>MONTH(calendarD!F32)&lt;&gt;MONTH(B2)</formula>
    </cfRule>
    <cfRule type="expression" priority="7" aboveAverage="0" equalAverage="0" bottom="0" percent="0" rank="0" text="" dxfId="3">
      <formula>MONTH(calendarD!F32)=MONTH(B2)</formula>
    </cfRule>
  </conditionalFormatting>
  <conditionalFormatting sqref="B5">
    <cfRule type="expression" priority="8" aboveAverage="0" equalAverage="0" bottom="0" percent="0" rank="0" text="" dxfId="2">
      <formula>MONTH(calendarD!F32)&lt;&gt;MONTH(B2)</formula>
    </cfRule>
    <cfRule type="expression" priority="9" aboveAverage="0" equalAverage="0" bottom="0" percent="0" rank="0" text="" dxfId="3">
      <formula>MONTH(calendarD!F32)=MONTH(B2)</formula>
    </cfRule>
  </conditionalFormatting>
  <conditionalFormatting sqref="B6">
    <cfRule type="expression" priority="10" aboveAverage="0" equalAverage="0" bottom="0" percent="0" rank="0" text="" dxfId="2">
      <formula>MONTH(calendarD!F32)&lt;&gt;MONTH(B2)</formula>
    </cfRule>
    <cfRule type="expression" priority="11" aboveAverage="0" equalAverage="0" bottom="0" percent="0" rank="0" text="" dxfId="3">
      <formula>MONTH(calendarD!F32)=MONTH(B2)</formula>
    </cfRule>
  </conditionalFormatting>
  <conditionalFormatting sqref="B7">
    <cfRule type="expression" priority="12" aboveAverage="0" equalAverage="0" bottom="0" percent="0" rank="0" text="" dxfId="2">
      <formula>MONTH(calendarD!F32)&lt;&gt;MONTH(B2)</formula>
    </cfRule>
    <cfRule type="expression" priority="13" aboveAverage="0" equalAverage="0" bottom="0" percent="0" rank="0" text="" dxfId="3">
      <formula>MONTH(calendarD!F32)=MONTH(B2)</formula>
    </cfRule>
  </conditionalFormatting>
  <conditionalFormatting sqref="B26">
    <cfRule type="expression" priority="14" aboveAverage="0" equalAverage="0" bottom="0" percent="0" rank="0" text="" dxfId="0">
      <formula>MONTH(calendarD!F32)&lt;&gt;MONTH(B26)</formula>
    </cfRule>
    <cfRule type="expression" priority="15" aboveAverage="0" equalAverage="0" bottom="0" percent="0" rank="0" text="" dxfId="1">
      <formula>MONTH(calendarD!F32)=MONTH(B26)</formula>
    </cfRule>
  </conditionalFormatting>
  <conditionalFormatting sqref="B27">
    <cfRule type="expression" priority="16" aboveAverage="0" equalAverage="0" bottom="0" percent="0" rank="0" text="" dxfId="2">
      <formula>MONTH(calendarD!F32)&lt;&gt;MONTH(B26)</formula>
    </cfRule>
    <cfRule type="expression" priority="17" aboveAverage="0" equalAverage="0" bottom="0" percent="0" rank="0" text="" dxfId="3">
      <formula>MONTH(calendarD!F32)=MONTH(B26)</formula>
    </cfRule>
  </conditionalFormatting>
  <conditionalFormatting sqref="B28">
    <cfRule type="expression" priority="18" aboveAverage="0" equalAverage="0" bottom="0" percent="0" rank="0" text="" dxfId="2">
      <formula>MONTH(calendarD!F32)&lt;&gt;MONTH(B26)</formula>
    </cfRule>
    <cfRule type="expression" priority="19" aboveAverage="0" equalAverage="0" bottom="0" percent="0" rank="0" text="" dxfId="3">
      <formula>MONTH(calendarD!F32)=MONTH(B26)</formula>
    </cfRule>
  </conditionalFormatting>
  <conditionalFormatting sqref="B29">
    <cfRule type="expression" priority="20" aboveAverage="0" equalAverage="0" bottom="0" percent="0" rank="0" text="" dxfId="2">
      <formula>MONTH(calendarD!F32)&lt;&gt;MONTH(B26)</formula>
    </cfRule>
    <cfRule type="expression" priority="21" aboveAverage="0" equalAverage="0" bottom="0" percent="0" rank="0" text="" dxfId="3">
      <formula>MONTH(calendarD!F32)=MONTH(B26)</formula>
    </cfRule>
  </conditionalFormatting>
  <conditionalFormatting sqref="B30">
    <cfRule type="expression" priority="22" aboveAverage="0" equalAverage="0" bottom="0" percent="0" rank="0" text="" dxfId="2">
      <formula>MONTH(calendarD!F32)&lt;&gt;MONTH(B26)</formula>
    </cfRule>
    <cfRule type="expression" priority="23" aboveAverage="0" equalAverage="0" bottom="0" percent="0" rank="0" text="" dxfId="3">
      <formula>MONTH(calendarD!F32)=MONTH(B26)</formula>
    </cfRule>
  </conditionalFormatting>
  <conditionalFormatting sqref="B31">
    <cfRule type="expression" priority="24" aboveAverage="0" equalAverage="0" bottom="0" percent="0" rank="0" text="" dxfId="2">
      <formula>MONTH(calendarD!F32)&lt;&gt;MONTH(B26)</formula>
    </cfRule>
    <cfRule type="expression" priority="25" aboveAverage="0" equalAverage="0" bottom="0" percent="0" rank="0" text="" dxfId="3">
      <formula>MONTH(calendarD!F32)=MONTH(B26)</formula>
    </cfRule>
  </conditionalFormatting>
  <conditionalFormatting sqref="B32">
    <cfRule type="expression" priority="26" aboveAverage="0" equalAverage="0" bottom="0" percent="0" rank="0" text="" dxfId="0">
      <formula>MONTH(calendarD!F32)&lt;&gt;MONTH(B32)</formula>
    </cfRule>
    <cfRule type="expression" priority="27" aboveAverage="0" equalAverage="0" bottom="0" percent="0" rank="0" text="" dxfId="1">
      <formula>MONTH(calendarD!F32)=MONTH(B32)</formula>
    </cfRule>
  </conditionalFormatting>
  <conditionalFormatting sqref="B33">
    <cfRule type="expression" priority="28" aboveAverage="0" equalAverage="0" bottom="0" percent="0" rank="0" text="" dxfId="2">
      <formula>MONTH(calendarD!F32)&lt;&gt;MONTH(B32)</formula>
    </cfRule>
    <cfRule type="expression" priority="29" aboveAverage="0" equalAverage="0" bottom="0" percent="0" rank="0" text="" dxfId="3">
      <formula>MONTH(calendarD!F32)=MONTH(B32)</formula>
    </cfRule>
  </conditionalFormatting>
  <conditionalFormatting sqref="B34">
    <cfRule type="expression" priority="30" aboveAverage="0" equalAverage="0" bottom="0" percent="0" rank="0" text="" dxfId="2">
      <formula>MONTH(calendarD!F32)&lt;&gt;MONTH(B32)</formula>
    </cfRule>
    <cfRule type="expression" priority="31" aboveAverage="0" equalAverage="0" bottom="0" percent="0" rank="0" text="" dxfId="3">
      <formula>MONTH(calendarD!F32)=MONTH(B32)</formula>
    </cfRule>
  </conditionalFormatting>
  <conditionalFormatting sqref="B35">
    <cfRule type="expression" priority="32" aboveAverage="0" equalAverage="0" bottom="0" percent="0" rank="0" text="" dxfId="2">
      <formula>MONTH(calendarD!F32)&lt;&gt;MONTH(B32)</formula>
    </cfRule>
    <cfRule type="expression" priority="33" aboveAverage="0" equalAverage="0" bottom="0" percent="0" rank="0" text="" dxfId="3">
      <formula>MONTH(calendarD!F32)=MONTH(B32)</formula>
    </cfRule>
  </conditionalFormatting>
  <conditionalFormatting sqref="B36">
    <cfRule type="expression" priority="34" aboveAverage="0" equalAverage="0" bottom="0" percent="0" rank="0" text="" dxfId="2">
      <formula>MONTH(calendarD!F32)&lt;&gt;MONTH(B32)</formula>
    </cfRule>
    <cfRule type="expression" priority="35" aboveAverage="0" equalAverage="0" bottom="0" percent="0" rank="0" text="" dxfId="3">
      <formula>MONTH(calendarD!F32)=MONTH(B32)</formula>
    </cfRule>
  </conditionalFormatting>
  <conditionalFormatting sqref="B37">
    <cfRule type="expression" priority="36" aboveAverage="0" equalAverage="0" bottom="0" percent="0" rank="0" text="" dxfId="6">
      <formula>MONTH(calendarD!F32)&lt;&gt;MONTH(B32)</formula>
    </cfRule>
    <cfRule type="expression" priority="37" aboveAverage="0" equalAverage="0" bottom="0" percent="0" rank="0" text="" dxfId="7">
      <formula>MONTH(calendarD!F32)=MONTH(B32)</formula>
    </cfRule>
  </conditionalFormatting>
  <conditionalFormatting sqref="C2">
    <cfRule type="expression" priority="38" aboveAverage="0" equalAverage="0" bottom="0" percent="0" rank="0" text="" dxfId="4">
      <formula>MONTH(calendarD!F32)&lt;&gt;MONTH(B2)</formula>
    </cfRule>
    <cfRule type="expression" priority="39" aboveAverage="0" equalAverage="0" bottom="0" percent="0" rank="0" text="" dxfId="5">
      <formula>MONTH(calendarD!F32)=MONTH(B2)</formula>
    </cfRule>
  </conditionalFormatting>
  <conditionalFormatting sqref="C3 C27 E27 G27 I27 K27 M27 O27 C33 E33">
    <cfRule type="expression" priority="40" aboveAverage="0" equalAverage="0" bottom="0" percent="0" rank="0" text="" dxfId="4">
      <formula>MONTH(#REF!)&lt;&gt;MONTH($A$3)</formula>
    </cfRule>
    <cfRule type="expression" priority="41" aboveAverage="0" equalAverage="0" bottom="0" percent="0" rank="0" text="" dxfId="5">
      <formula>MONTH(#REF!)=MONTH($A$3)</formula>
    </cfRule>
  </conditionalFormatting>
  <conditionalFormatting sqref="C26">
    <cfRule type="expression" priority="42" aboveAverage="0" equalAverage="0" bottom="0" percent="0" rank="0" text="" dxfId="4">
      <formula>MONTH(calendarD!F32)&lt;&gt;MONTH(B26)</formula>
    </cfRule>
    <cfRule type="expression" priority="43" aboveAverage="0" equalAverage="0" bottom="0" percent="0" rank="0" text="" dxfId="5">
      <formula>MONTH(calendarD!F32)=MONTH(B26)</formula>
    </cfRule>
  </conditionalFormatting>
  <conditionalFormatting sqref="C32">
    <cfRule type="expression" priority="44" aboveAverage="0" equalAverage="0" bottom="0" percent="0" rank="0" text="" dxfId="4">
      <formula>MONTH(calendarD!F32)&lt;&gt;MONTH(B32)</formula>
    </cfRule>
    <cfRule type="expression" priority="45" aboveAverage="0" equalAverage="0" bottom="0" percent="0" rank="0" text="" dxfId="5">
      <formula>MONTH(calendarD!F32)=MONTH(B32)</formula>
    </cfRule>
  </conditionalFormatting>
  <conditionalFormatting sqref="D2">
    <cfRule type="expression" priority="46" aboveAverage="0" equalAverage="0" bottom="0" percent="0" rank="0" text="" dxfId="0">
      <formula>MONTH(calendarD!F32)&lt;&gt;MONTH(D2)</formula>
    </cfRule>
    <cfRule type="expression" priority="47" aboveAverage="0" equalAverage="0" bottom="0" percent="0" rank="0" text="" dxfId="1">
      <formula>MONTH(calendarD!F32)=MONTH(D2)</formula>
    </cfRule>
  </conditionalFormatting>
  <conditionalFormatting sqref="D3">
    <cfRule type="expression" priority="48" aboveAverage="0" equalAverage="0" bottom="0" percent="0" rank="0" text="" dxfId="2">
      <formula>MONTH(calendarD!F32)&lt;&gt;MONTH(D2)</formula>
    </cfRule>
    <cfRule type="expression" priority="49" aboveAverage="0" equalAverage="0" bottom="0" percent="0" rank="0" text="" dxfId="3">
      <formula>MONTH(calendarD!F32)=MONTH(D2)</formula>
    </cfRule>
  </conditionalFormatting>
  <conditionalFormatting sqref="D4">
    <cfRule type="expression" priority="50" aboveAverage="0" equalAverage="0" bottom="0" percent="0" rank="0" text="" dxfId="2">
      <formula>MONTH(calendarD!F32)&lt;&gt;MONTH(D2)</formula>
    </cfRule>
    <cfRule type="expression" priority="51" aboveAverage="0" equalAverage="0" bottom="0" percent="0" rank="0" text="" dxfId="3">
      <formula>MONTH(calendarD!F32)=MONTH(D2)</formula>
    </cfRule>
  </conditionalFormatting>
  <conditionalFormatting sqref="D5">
    <cfRule type="expression" priority="52" aboveAverage="0" equalAverage="0" bottom="0" percent="0" rank="0" text="" dxfId="2">
      <formula>MONTH(calendarD!F32)&lt;&gt;MONTH(D2)</formula>
    </cfRule>
    <cfRule type="expression" priority="53" aboveAverage="0" equalAverage="0" bottom="0" percent="0" rank="0" text="" dxfId="3">
      <formula>MONTH(calendarD!F32)=MONTH(D2)</formula>
    </cfRule>
  </conditionalFormatting>
  <conditionalFormatting sqref="D6">
    <cfRule type="expression" priority="54" aboveAverage="0" equalAverage="0" bottom="0" percent="0" rank="0" text="" dxfId="2">
      <formula>MONTH(calendarD!F32)&lt;&gt;MONTH(D2)</formula>
    </cfRule>
    <cfRule type="expression" priority="55" aboveAverage="0" equalAverage="0" bottom="0" percent="0" rank="0" text="" dxfId="3">
      <formula>MONTH(calendarD!F32)=MONTH(D2)</formula>
    </cfRule>
  </conditionalFormatting>
  <conditionalFormatting sqref="D7">
    <cfRule type="expression" priority="56" aboveAverage="0" equalAverage="0" bottom="0" percent="0" rank="0" text="" dxfId="2">
      <formula>MONTH(calendarD!F32)&lt;&gt;MONTH(D2)</formula>
    </cfRule>
    <cfRule type="expression" priority="57" aboveAverage="0" equalAverage="0" bottom="0" percent="0" rank="0" text="" dxfId="3">
      <formula>MONTH(calendarD!F32)=MONTH(D2)</formula>
    </cfRule>
  </conditionalFormatting>
  <conditionalFormatting sqref="D26">
    <cfRule type="expression" priority="58" aboveAverage="0" equalAverage="0" bottom="0" percent="0" rank="0" text="" dxfId="0">
      <formula>MONTH(calendarD!F32)&lt;&gt;MONTH(D26)</formula>
    </cfRule>
    <cfRule type="expression" priority="59" aboveAverage="0" equalAverage="0" bottom="0" percent="0" rank="0" text="" dxfId="1">
      <formula>MONTH(calendarD!F32)=MONTH(D26)</formula>
    </cfRule>
  </conditionalFormatting>
  <conditionalFormatting sqref="D27">
    <cfRule type="expression" priority="60" aboveAverage="0" equalAverage="0" bottom="0" percent="0" rank="0" text="" dxfId="2">
      <formula>MONTH(calendarD!F32)&lt;&gt;MONTH(D26)</formula>
    </cfRule>
    <cfRule type="expression" priority="61" aboveAverage="0" equalAverage="0" bottom="0" percent="0" rank="0" text="" dxfId="3">
      <formula>MONTH(calendarD!F32)=MONTH(D26)</formula>
    </cfRule>
  </conditionalFormatting>
  <conditionalFormatting sqref="D28">
    <cfRule type="expression" priority="62" aboveAverage="0" equalAverage="0" bottom="0" percent="0" rank="0" text="" dxfId="2">
      <formula>MONTH(calendarD!F32)&lt;&gt;MONTH(D26)</formula>
    </cfRule>
    <cfRule type="expression" priority="63" aboveAverage="0" equalAverage="0" bottom="0" percent="0" rank="0" text="" dxfId="3">
      <formula>MONTH(calendarD!F32)=MONTH(D26)</formula>
    </cfRule>
  </conditionalFormatting>
  <conditionalFormatting sqref="D29">
    <cfRule type="expression" priority="64" aboveAverage="0" equalAverage="0" bottom="0" percent="0" rank="0" text="" dxfId="2">
      <formula>MONTH(calendarD!F32)&lt;&gt;MONTH(D26)</formula>
    </cfRule>
    <cfRule type="expression" priority="65" aboveAverage="0" equalAverage="0" bottom="0" percent="0" rank="0" text="" dxfId="3">
      <formula>MONTH(calendarD!F32)=MONTH(D26)</formula>
    </cfRule>
  </conditionalFormatting>
  <conditionalFormatting sqref="D30">
    <cfRule type="expression" priority="66" aboveAverage="0" equalAverage="0" bottom="0" percent="0" rank="0" text="" dxfId="2">
      <formula>MONTH(calendarD!F32)&lt;&gt;MONTH(D26)</formula>
    </cfRule>
    <cfRule type="expression" priority="67" aboveAverage="0" equalAverage="0" bottom="0" percent="0" rank="0" text="" dxfId="3">
      <formula>MONTH(calendarD!F32)=MONTH(D26)</formula>
    </cfRule>
  </conditionalFormatting>
  <conditionalFormatting sqref="D31">
    <cfRule type="expression" priority="68" aboveAverage="0" equalAverage="0" bottom="0" percent="0" rank="0" text="" dxfId="2">
      <formula>MONTH(calendarD!F32)&lt;&gt;MONTH(D26)</formula>
    </cfRule>
    <cfRule type="expression" priority="69" aboveAverage="0" equalAverage="0" bottom="0" percent="0" rank="0" text="" dxfId="3">
      <formula>MONTH(calendarD!F32)=MONTH(D26)</formula>
    </cfRule>
  </conditionalFormatting>
  <conditionalFormatting sqref="D32">
    <cfRule type="expression" priority="70" aboveAverage="0" equalAverage="0" bottom="0" percent="0" rank="0" text="" dxfId="0">
      <formula>MONTH(calendarD!F32)&lt;&gt;MONTH(D32)</formula>
    </cfRule>
    <cfRule type="expression" priority="71" aboveAverage="0" equalAverage="0" bottom="0" percent="0" rank="0" text="" dxfId="1">
      <formula>MONTH(calendarD!F32)=MONTH(D32)</formula>
    </cfRule>
  </conditionalFormatting>
  <conditionalFormatting sqref="D33">
    <cfRule type="expression" priority="72" aboveAverage="0" equalAverage="0" bottom="0" percent="0" rank="0" text="" dxfId="2">
      <formula>MONTH(calendarD!F32)&lt;&gt;MONTH(D32)</formula>
    </cfRule>
    <cfRule type="expression" priority="73" aboveAverage="0" equalAverage="0" bottom="0" percent="0" rank="0" text="" dxfId="3">
      <formula>MONTH(calendarD!F32)=MONTH(D32)</formula>
    </cfRule>
  </conditionalFormatting>
  <conditionalFormatting sqref="D34">
    <cfRule type="expression" priority="74" aboveAverage="0" equalAverage="0" bottom="0" percent="0" rank="0" text="" dxfId="2">
      <formula>MONTH(calendarD!F32)&lt;&gt;MONTH(D32)</formula>
    </cfRule>
    <cfRule type="expression" priority="75" aboveAverage="0" equalAverage="0" bottom="0" percent="0" rank="0" text="" dxfId="3">
      <formula>MONTH(calendarD!F32)=MONTH(D32)</formula>
    </cfRule>
  </conditionalFormatting>
  <conditionalFormatting sqref="D35">
    <cfRule type="expression" priority="76" aboveAverage="0" equalAverage="0" bottom="0" percent="0" rank="0" text="" dxfId="2">
      <formula>MONTH(calendarD!F32)&lt;&gt;MONTH(D32)</formula>
    </cfRule>
    <cfRule type="expression" priority="77" aboveAverage="0" equalAverage="0" bottom="0" percent="0" rank="0" text="" dxfId="3">
      <formula>MONTH(calendarD!F32)=MONTH(D32)</formula>
    </cfRule>
  </conditionalFormatting>
  <conditionalFormatting sqref="D36">
    <cfRule type="expression" priority="78" aboveAverage="0" equalAverage="0" bottom="0" percent="0" rank="0" text="" dxfId="2">
      <formula>MONTH(calendarD!F32)&lt;&gt;MONTH(D32)</formula>
    </cfRule>
    <cfRule type="expression" priority="79" aboveAverage="0" equalAverage="0" bottom="0" percent="0" rank="0" text="" dxfId="3">
      <formula>MONTH(calendarD!F32)=MONTH(D32)</formula>
    </cfRule>
  </conditionalFormatting>
  <conditionalFormatting sqref="D37">
    <cfRule type="expression" priority="80" aboveAverage="0" equalAverage="0" bottom="0" percent="0" rank="0" text="" dxfId="6">
      <formula>MONTH(calendarD!F32)&lt;&gt;MONTH(D32)</formula>
    </cfRule>
    <cfRule type="expression" priority="81" aboveAverage="0" equalAverage="0" bottom="0" percent="0" rank="0" text="" dxfId="7">
      <formula>MONTH(calendarD!F32)=MONTH(D32)</formula>
    </cfRule>
  </conditionalFormatting>
  <conditionalFormatting sqref="E2">
    <cfRule type="expression" priority="82" aboveAverage="0" equalAverage="0" bottom="0" percent="0" rank="0" text="" dxfId="4">
      <formula>MONTH(calendarD!F32)&lt;&gt;MONTH(D2)</formula>
    </cfRule>
    <cfRule type="expression" priority="83" aboveAverage="0" equalAverage="0" bottom="0" percent="0" rank="0" text="" dxfId="5">
      <formula>MONTH(calendarD!F32)=MONTH(D2)</formula>
    </cfRule>
  </conditionalFormatting>
  <conditionalFormatting sqref="E3">
    <cfRule type="expression" priority="84" aboveAverage="0" equalAverage="0" bottom="0" percent="0" rank="0" text="" dxfId="2">
      <formula>MONTH(calendarB!P2)&lt;&gt;MONTH(D3)</formula>
    </cfRule>
    <cfRule type="expression" priority="85" aboveAverage="0" equalAverage="0" bottom="0" percent="0" rank="0" text="" dxfId="3">
      <formula>MONTH(calendarB!P2)=MONTH(D3)</formula>
    </cfRule>
  </conditionalFormatting>
  <conditionalFormatting sqref="E26">
    <cfRule type="expression" priority="86" aboveAverage="0" equalAverage="0" bottom="0" percent="0" rank="0" text="" dxfId="4">
      <formula>MONTH(calendarD!F32)&lt;&gt;MONTH(D26)</formula>
    </cfRule>
    <cfRule type="expression" priority="87" aboveAverage="0" equalAverage="0" bottom="0" percent="0" rank="0" text="" dxfId="5">
      <formula>MONTH(calendarD!F32)=MONTH(D26)</formula>
    </cfRule>
  </conditionalFormatting>
  <conditionalFormatting sqref="E32">
    <cfRule type="expression" priority="88" aboveAverage="0" equalAverage="0" bottom="0" percent="0" rank="0" text="" dxfId="4">
      <formula>MONTH(calendarD!F32)&lt;&gt;MONTH(D32)</formula>
    </cfRule>
    <cfRule type="expression" priority="89" aboveAverage="0" equalAverage="0" bottom="0" percent="0" rank="0" text="" dxfId="5">
      <formula>MONTH(calendarD!F32)=MONTH(D32)</formula>
    </cfRule>
  </conditionalFormatting>
  <conditionalFormatting sqref="F2">
    <cfRule type="expression" priority="90" aboveAverage="0" equalAverage="0" bottom="0" percent="0" rank="0" text="" dxfId="0">
      <formula>MONTH(calendarD!F32)&lt;&gt;MONTH(F2)</formula>
    </cfRule>
    <cfRule type="expression" priority="91" aboveAverage="0" equalAverage="0" bottom="0" percent="0" rank="0" text="" dxfId="1">
      <formula>MONTH(calendarD!F32)=MONTH(F2)</formula>
    </cfRule>
  </conditionalFormatting>
  <conditionalFormatting sqref="F3">
    <cfRule type="expression" priority="92" aboveAverage="0" equalAverage="0" bottom="0" percent="0" rank="0" text="" dxfId="2">
      <formula>MONTH(calendarD!F32)&lt;&gt;MONTH(F2)</formula>
    </cfRule>
    <cfRule type="expression" priority="93" aboveAverage="0" equalAverage="0" bottom="0" percent="0" rank="0" text="" dxfId="3">
      <formula>MONTH(calendarD!F32)=MONTH(F2)</formula>
    </cfRule>
  </conditionalFormatting>
  <conditionalFormatting sqref="F4">
    <cfRule type="expression" priority="94" aboveAverage="0" equalAverage="0" bottom="0" percent="0" rank="0" text="" dxfId="2">
      <formula>MONTH(calendarD!F32)&lt;&gt;MONTH(F2)</formula>
    </cfRule>
    <cfRule type="expression" priority="95" aboveAverage="0" equalAverage="0" bottom="0" percent="0" rank="0" text="" dxfId="3">
      <formula>MONTH(calendarD!F32)=MONTH(F2)</formula>
    </cfRule>
  </conditionalFormatting>
  <conditionalFormatting sqref="F5">
    <cfRule type="expression" priority="96" aboveAverage="0" equalAverage="0" bottom="0" percent="0" rank="0" text="" dxfId="2">
      <formula>MONTH(calendarD!F32)&lt;&gt;MONTH(F2)</formula>
    </cfRule>
    <cfRule type="expression" priority="97" aboveAverage="0" equalAverage="0" bottom="0" percent="0" rank="0" text="" dxfId="3">
      <formula>MONTH(calendarD!F32)=MONTH(F2)</formula>
    </cfRule>
  </conditionalFormatting>
  <conditionalFormatting sqref="F6">
    <cfRule type="expression" priority="98" aboveAverage="0" equalAverage="0" bottom="0" percent="0" rank="0" text="" dxfId="2">
      <formula>MONTH(calendarD!F32)&lt;&gt;MONTH(F2)</formula>
    </cfRule>
    <cfRule type="expression" priority="99" aboveAverage="0" equalAverage="0" bottom="0" percent="0" rank="0" text="" dxfId="3">
      <formula>MONTH(calendarD!F32)=MONTH(F2)</formula>
    </cfRule>
  </conditionalFormatting>
  <conditionalFormatting sqref="F7">
    <cfRule type="expression" priority="100" aboveAverage="0" equalAverage="0" bottom="0" percent="0" rank="0" text="" dxfId="2">
      <formula>MONTH(calendarD!F32)&lt;&gt;MONTH(F2)</formula>
    </cfRule>
    <cfRule type="expression" priority="101" aboveAverage="0" equalAverage="0" bottom="0" percent="0" rank="0" text="" dxfId="3">
      <formula>MONTH(calendarD!F32)=MONTH(F2)</formula>
    </cfRule>
  </conditionalFormatting>
  <conditionalFormatting sqref="F26">
    <cfRule type="expression" priority="102" aboveAverage="0" equalAverage="0" bottom="0" percent="0" rank="0" text="" dxfId="0">
      <formula>MONTH(calendarD!F32)&lt;&gt;MONTH(F26)</formula>
    </cfRule>
    <cfRule type="expression" priority="103" aboveAverage="0" equalAverage="0" bottom="0" percent="0" rank="0" text="" dxfId="1">
      <formula>MONTH(calendarD!F32)=MONTH(F26)</formula>
    </cfRule>
  </conditionalFormatting>
  <conditionalFormatting sqref="F27">
    <cfRule type="expression" priority="104" aboveAverage="0" equalAverage="0" bottom="0" percent="0" rank="0" text="" dxfId="2">
      <formula>MONTH(calendarD!F32)&lt;&gt;MONTH(F26)</formula>
    </cfRule>
    <cfRule type="expression" priority="105" aboveAverage="0" equalAverage="0" bottom="0" percent="0" rank="0" text="" dxfId="3">
      <formula>MONTH(calendarD!F32)=MONTH(F26)</formula>
    </cfRule>
  </conditionalFormatting>
  <conditionalFormatting sqref="F28">
    <cfRule type="expression" priority="106" aboveAverage="0" equalAverage="0" bottom="0" percent="0" rank="0" text="" dxfId="2">
      <formula>MONTH(calendarD!F32)&lt;&gt;MONTH(F26)</formula>
    </cfRule>
    <cfRule type="expression" priority="107" aboveAverage="0" equalAverage="0" bottom="0" percent="0" rank="0" text="" dxfId="3">
      <formula>MONTH(calendarD!F32)=MONTH(F26)</formula>
    </cfRule>
  </conditionalFormatting>
  <conditionalFormatting sqref="F29">
    <cfRule type="expression" priority="108" aboveAverage="0" equalAverage="0" bottom="0" percent="0" rank="0" text="" dxfId="2">
      <formula>MONTH(calendarD!F32)&lt;&gt;MONTH(F26)</formula>
    </cfRule>
    <cfRule type="expression" priority="109" aboveAverage="0" equalAverage="0" bottom="0" percent="0" rank="0" text="" dxfId="3">
      <formula>MONTH(calendarD!F32)=MONTH(F26)</formula>
    </cfRule>
  </conditionalFormatting>
  <conditionalFormatting sqref="F30">
    <cfRule type="expression" priority="110" aboveAverage="0" equalAverage="0" bottom="0" percent="0" rank="0" text="" dxfId="2">
      <formula>MONTH(calendarD!F32)&lt;&gt;MONTH(F26)</formula>
    </cfRule>
    <cfRule type="expression" priority="111" aboveAverage="0" equalAverage="0" bottom="0" percent="0" rank="0" text="" dxfId="3">
      <formula>MONTH(calendarD!F32)=MONTH(F26)</formula>
    </cfRule>
  </conditionalFormatting>
  <conditionalFormatting sqref="F31">
    <cfRule type="expression" priority="112" aboveAverage="0" equalAverage="0" bottom="0" percent="0" rank="0" text="" dxfId="2">
      <formula>MONTH(calendarD!F32)&lt;&gt;MONTH(F26)</formula>
    </cfRule>
    <cfRule type="expression" priority="113" aboveAverage="0" equalAverage="0" bottom="0" percent="0" rank="0" text="" dxfId="3">
      <formula>MONTH(calendarD!F32)=MONTH(F26)</formula>
    </cfRule>
  </conditionalFormatting>
  <conditionalFormatting sqref="G2">
    <cfRule type="expression" priority="114" aboveAverage="0" equalAverage="0" bottom="0" percent="0" rank="0" text="" dxfId="4">
      <formula>MONTH(calendarD!F32)&lt;&gt;MONTH(F2)</formula>
    </cfRule>
    <cfRule type="expression" priority="115" aboveAverage="0" equalAverage="0" bottom="0" percent="0" rank="0" text="" dxfId="5">
      <formula>MONTH(calendarD!F32)=MONTH(F2)</formula>
    </cfRule>
  </conditionalFormatting>
  <conditionalFormatting sqref="G26">
    <cfRule type="expression" priority="116" aboveAverage="0" equalAverage="0" bottom="0" percent="0" rank="0" text="" dxfId="4">
      <formula>MONTH(calendarD!F32)&lt;&gt;MONTH(F26)</formula>
    </cfRule>
    <cfRule type="expression" priority="117" aboveAverage="0" equalAverage="0" bottom="0" percent="0" rank="0" text="" dxfId="5">
      <formula>MONTH(calendarD!F32)=MONTH(F26)</formula>
    </cfRule>
  </conditionalFormatting>
  <conditionalFormatting sqref="H2">
    <cfRule type="expression" priority="118" aboveAverage="0" equalAverage="0" bottom="0" percent="0" rank="0" text="" dxfId="0">
      <formula>MONTH(calendarD!F32)&lt;&gt;MONTH(H2)</formula>
    </cfRule>
    <cfRule type="expression" priority="119" aboveAverage="0" equalAverage="0" bottom="0" percent="0" rank="0" text="" dxfId="1">
      <formula>MONTH(calendarD!F32)=MONTH(H2)</formula>
    </cfRule>
  </conditionalFormatting>
  <conditionalFormatting sqref="H3">
    <cfRule type="expression" priority="120" aboveAverage="0" equalAverage="0" bottom="0" percent="0" rank="0" text="" dxfId="2">
      <formula>MONTH(calendarD!F32)&lt;&gt;MONTH(H2)</formula>
    </cfRule>
    <cfRule type="expression" priority="121" aboveAverage="0" equalAverage="0" bottom="0" percent="0" rank="0" text="" dxfId="3">
      <formula>MONTH(calendarD!F32)=MONTH(H2)</formula>
    </cfRule>
  </conditionalFormatting>
  <conditionalFormatting sqref="H4">
    <cfRule type="expression" priority="122" aboveAverage="0" equalAverage="0" bottom="0" percent="0" rank="0" text="" dxfId="2">
      <formula>MONTH(calendarD!F32)&lt;&gt;MONTH(H2)</formula>
    </cfRule>
    <cfRule type="expression" priority="123" aboveAverage="0" equalAverage="0" bottom="0" percent="0" rank="0" text="" dxfId="3">
      <formula>MONTH(calendarD!F32)=MONTH(H2)</formula>
    </cfRule>
  </conditionalFormatting>
  <conditionalFormatting sqref="H5">
    <cfRule type="expression" priority="124" aboveAverage="0" equalAverage="0" bottom="0" percent="0" rank="0" text="" dxfId="2">
      <formula>MONTH(calendarD!F32)&lt;&gt;MONTH(H2)</formula>
    </cfRule>
    <cfRule type="expression" priority="125" aboveAverage="0" equalAverage="0" bottom="0" percent="0" rank="0" text="" dxfId="3">
      <formula>MONTH(calendarD!F32)=MONTH(H2)</formula>
    </cfRule>
  </conditionalFormatting>
  <conditionalFormatting sqref="H6">
    <cfRule type="expression" priority="126" aboveAverage="0" equalAverage="0" bottom="0" percent="0" rank="0" text="" dxfId="2">
      <formula>MONTH(calendarD!F32)&lt;&gt;MONTH(H2)</formula>
    </cfRule>
    <cfRule type="expression" priority="127" aboveAverage="0" equalAverage="0" bottom="0" percent="0" rank="0" text="" dxfId="3">
      <formula>MONTH(calendarD!F32)=MONTH(H2)</formula>
    </cfRule>
  </conditionalFormatting>
  <conditionalFormatting sqref="H7">
    <cfRule type="expression" priority="128" aboveAverage="0" equalAverage="0" bottom="0" percent="0" rank="0" text="" dxfId="2">
      <formula>MONTH(calendarD!F32)&lt;&gt;MONTH(H2)</formula>
    </cfRule>
    <cfRule type="expression" priority="129" aboveAverage="0" equalAverage="0" bottom="0" percent="0" rank="0" text="" dxfId="3">
      <formula>MONTH(calendarD!F32)=MONTH(H2)</formula>
    </cfRule>
  </conditionalFormatting>
  <conditionalFormatting sqref="H26">
    <cfRule type="expression" priority="130" aboveAverage="0" equalAverage="0" bottom="0" percent="0" rank="0" text="" dxfId="0">
      <formula>MONTH(calendarD!F32)&lt;&gt;MONTH(H26)</formula>
    </cfRule>
    <cfRule type="expression" priority="131" aboveAverage="0" equalAverage="0" bottom="0" percent="0" rank="0" text="" dxfId="1">
      <formula>MONTH(calendarD!F32)=MONTH(H26)</formula>
    </cfRule>
  </conditionalFormatting>
  <conditionalFormatting sqref="H27">
    <cfRule type="expression" priority="132" aboveAverage="0" equalAverage="0" bottom="0" percent="0" rank="0" text="" dxfId="2">
      <formula>MONTH(calendarD!F32)&lt;&gt;MONTH(H26)</formula>
    </cfRule>
    <cfRule type="expression" priority="133" aboveAverage="0" equalAverage="0" bottom="0" percent="0" rank="0" text="" dxfId="3">
      <formula>MONTH(calendarD!F32)=MONTH(H26)</formula>
    </cfRule>
  </conditionalFormatting>
  <conditionalFormatting sqref="H28">
    <cfRule type="expression" priority="134" aboveAverage="0" equalAverage="0" bottom="0" percent="0" rank="0" text="" dxfId="2">
      <formula>MONTH(calendarD!F32)&lt;&gt;MONTH(H26)</formula>
    </cfRule>
    <cfRule type="expression" priority="135" aboveAverage="0" equalAverage="0" bottom="0" percent="0" rank="0" text="" dxfId="3">
      <formula>MONTH(calendarD!F32)=MONTH(H26)</formula>
    </cfRule>
  </conditionalFormatting>
  <conditionalFormatting sqref="H29">
    <cfRule type="expression" priority="136" aboveAverage="0" equalAverage="0" bottom="0" percent="0" rank="0" text="" dxfId="2">
      <formula>MONTH(calendarD!F32)&lt;&gt;MONTH(H26)</formula>
    </cfRule>
    <cfRule type="expression" priority="137" aboveAverage="0" equalAverage="0" bottom="0" percent="0" rank="0" text="" dxfId="3">
      <formula>MONTH(calendarD!F32)=MONTH(H26)</formula>
    </cfRule>
  </conditionalFormatting>
  <conditionalFormatting sqref="H30">
    <cfRule type="expression" priority="138" aboveAverage="0" equalAverage="0" bottom="0" percent="0" rank="0" text="" dxfId="2">
      <formula>MONTH(calendarD!F32)&lt;&gt;MONTH(H26)</formula>
    </cfRule>
    <cfRule type="expression" priority="139" aboveAverage="0" equalAverage="0" bottom="0" percent="0" rank="0" text="" dxfId="3">
      <formula>MONTH(calendarD!F32)=MONTH(H26)</formula>
    </cfRule>
  </conditionalFormatting>
  <conditionalFormatting sqref="H31">
    <cfRule type="expression" priority="140" aboveAverage="0" equalAverage="0" bottom="0" percent="0" rank="0" text="" dxfId="2">
      <formula>MONTH(calendarD!F32)&lt;&gt;MONTH(H26)</formula>
    </cfRule>
    <cfRule type="expression" priority="141" aboveAverage="0" equalAverage="0" bottom="0" percent="0" rank="0" text="" dxfId="3">
      <formula>MONTH(calendarD!F32)=MONTH(H26)</formula>
    </cfRule>
  </conditionalFormatting>
  <conditionalFormatting sqref="I2">
    <cfRule type="expression" priority="142" aboveAverage="0" equalAverage="0" bottom="0" percent="0" rank="0" text="" dxfId="4">
      <formula>MONTH(calendarD!F32)&lt;&gt;MONTH(H2)</formula>
    </cfRule>
    <cfRule type="expression" priority="143" aboveAverage="0" equalAverage="0" bottom="0" percent="0" rank="0" text="" dxfId="5">
      <formula>MONTH(calendarD!F32)=MONTH(H2)</formula>
    </cfRule>
  </conditionalFormatting>
  <conditionalFormatting sqref="I26">
    <cfRule type="expression" priority="144" aboveAverage="0" equalAverage="0" bottom="0" percent="0" rank="0" text="" dxfId="4">
      <formula>MONTH(calendarD!F32)&lt;&gt;MONTH(H26)</formula>
    </cfRule>
    <cfRule type="expression" priority="145" aboveAverage="0" equalAverage="0" bottom="0" percent="0" rank="0" text="" dxfId="5">
      <formula>MONTH(calendarD!F32)=MONTH(H26)</formula>
    </cfRule>
  </conditionalFormatting>
  <conditionalFormatting sqref="J2">
    <cfRule type="expression" priority="146" aboveAverage="0" equalAverage="0" bottom="0" percent="0" rank="0" text="" dxfId="0">
      <formula>MONTH(calendarD!F32)&lt;&gt;MONTH(J2)</formula>
    </cfRule>
    <cfRule type="expression" priority="147" aboveAverage="0" equalAverage="0" bottom="0" percent="0" rank="0" text="" dxfId="1">
      <formula>MONTH(calendarD!F32)=MONTH(J2)</formula>
    </cfRule>
  </conditionalFormatting>
  <conditionalFormatting sqref="J3">
    <cfRule type="expression" priority="148" aboveAverage="0" equalAverage="0" bottom="0" percent="0" rank="0" text="" dxfId="2">
      <formula>MONTH(calendarD!F32)&lt;&gt;MONTH(J2)</formula>
    </cfRule>
    <cfRule type="expression" priority="149" aboveAverage="0" equalAverage="0" bottom="0" percent="0" rank="0" text="" dxfId="3">
      <formula>MONTH(calendarD!F32)=MONTH(J2)</formula>
    </cfRule>
  </conditionalFormatting>
  <conditionalFormatting sqref="J4">
    <cfRule type="expression" priority="150" aboveAverage="0" equalAverage="0" bottom="0" percent="0" rank="0" text="" dxfId="2">
      <formula>MONTH(calendarD!F32)&lt;&gt;MONTH(J2)</formula>
    </cfRule>
    <cfRule type="expression" priority="151" aboveAverage="0" equalAverage="0" bottom="0" percent="0" rank="0" text="" dxfId="3">
      <formula>MONTH(calendarD!F32)=MONTH(J2)</formula>
    </cfRule>
  </conditionalFormatting>
  <conditionalFormatting sqref="J5">
    <cfRule type="expression" priority="152" aboveAverage="0" equalAverage="0" bottom="0" percent="0" rank="0" text="" dxfId="2">
      <formula>MONTH(calendarD!F32)&lt;&gt;MONTH(J2)</formula>
    </cfRule>
    <cfRule type="expression" priority="153" aboveAverage="0" equalAverage="0" bottom="0" percent="0" rank="0" text="" dxfId="3">
      <formula>MONTH(calendarD!F32)=MONTH(J2)</formula>
    </cfRule>
  </conditionalFormatting>
  <conditionalFormatting sqref="J6">
    <cfRule type="expression" priority="154" aboveAverage="0" equalAverage="0" bottom="0" percent="0" rank="0" text="" dxfId="2">
      <formula>MONTH(calendarD!F32)&lt;&gt;MONTH(J2)</formula>
    </cfRule>
    <cfRule type="expression" priority="155" aboveAverage="0" equalAverage="0" bottom="0" percent="0" rank="0" text="" dxfId="3">
      <formula>MONTH(calendarD!F32)=MONTH(J2)</formula>
    </cfRule>
  </conditionalFormatting>
  <conditionalFormatting sqref="J7">
    <cfRule type="expression" priority="156" aboveAverage="0" equalAverage="0" bottom="0" percent="0" rank="0" text="" dxfId="2">
      <formula>MONTH(calendarD!F32)&lt;&gt;MONTH(J2)</formula>
    </cfRule>
    <cfRule type="expression" priority="157" aboveAverage="0" equalAverage="0" bottom="0" percent="0" rank="0" text="" dxfId="3">
      <formula>MONTH(calendarD!F32)=MONTH(J2)</formula>
    </cfRule>
  </conditionalFormatting>
  <conditionalFormatting sqref="J26">
    <cfRule type="expression" priority="158" aboveAverage="0" equalAverage="0" bottom="0" percent="0" rank="0" text="" dxfId="0">
      <formula>MONTH(calendarD!F32)&lt;&gt;MONTH(J26)</formula>
    </cfRule>
    <cfRule type="expression" priority="159" aboveAverage="0" equalAverage="0" bottom="0" percent="0" rank="0" text="" dxfId="1">
      <formula>MONTH(calendarD!F32)=MONTH(J26)</formula>
    </cfRule>
  </conditionalFormatting>
  <conditionalFormatting sqref="J27">
    <cfRule type="expression" priority="160" aboveAverage="0" equalAverage="0" bottom="0" percent="0" rank="0" text="" dxfId="2">
      <formula>MONTH(calendarD!F32)&lt;&gt;MONTH(J26)</formula>
    </cfRule>
    <cfRule type="expression" priority="161" aboveAverage="0" equalAverage="0" bottom="0" percent="0" rank="0" text="" dxfId="3">
      <formula>MONTH(calendarD!F32)=MONTH(J26)</formula>
    </cfRule>
  </conditionalFormatting>
  <conditionalFormatting sqref="J28">
    <cfRule type="expression" priority="162" aboveAverage="0" equalAverage="0" bottom="0" percent="0" rank="0" text="" dxfId="2">
      <formula>MONTH(calendarD!F32)&lt;&gt;MONTH(J26)</formula>
    </cfRule>
    <cfRule type="expression" priority="163" aboveAverage="0" equalAverage="0" bottom="0" percent="0" rank="0" text="" dxfId="3">
      <formula>MONTH(calendarD!F32)=MONTH(J26)</formula>
    </cfRule>
  </conditionalFormatting>
  <conditionalFormatting sqref="J29">
    <cfRule type="expression" priority="164" aboveAverage="0" equalAverage="0" bottom="0" percent="0" rank="0" text="" dxfId="2">
      <formula>MONTH(calendarD!F32)&lt;&gt;MONTH(J26)</formula>
    </cfRule>
    <cfRule type="expression" priority="165" aboveAverage="0" equalAverage="0" bottom="0" percent="0" rank="0" text="" dxfId="3">
      <formula>MONTH(calendarD!F32)=MONTH(J26)</formula>
    </cfRule>
  </conditionalFormatting>
  <conditionalFormatting sqref="J30">
    <cfRule type="expression" priority="166" aboveAverage="0" equalAverage="0" bottom="0" percent="0" rank="0" text="" dxfId="2">
      <formula>MONTH(calendarD!F32)&lt;&gt;MONTH(J26)</formula>
    </cfRule>
    <cfRule type="expression" priority="167" aboveAverage="0" equalAverage="0" bottom="0" percent="0" rank="0" text="" dxfId="3">
      <formula>MONTH(calendarD!F32)=MONTH(J26)</formula>
    </cfRule>
  </conditionalFormatting>
  <conditionalFormatting sqref="J31">
    <cfRule type="expression" priority="168" aboveAverage="0" equalAverage="0" bottom="0" percent="0" rank="0" text="" dxfId="2">
      <formula>MONTH(calendarD!F32)&lt;&gt;MONTH(J26)</formula>
    </cfRule>
    <cfRule type="expression" priority="169" aboveAverage="0" equalAverage="0" bottom="0" percent="0" rank="0" text="" dxfId="3">
      <formula>MONTH(calendarD!F32)=MONTH(J26)</formula>
    </cfRule>
  </conditionalFormatting>
  <conditionalFormatting sqref="K2">
    <cfRule type="expression" priority="170" aboveAverage="0" equalAverage="0" bottom="0" percent="0" rank="0" text="" dxfId="4">
      <formula>MONTH(calendarD!F32)&lt;&gt;MONTH(J2)</formula>
    </cfRule>
    <cfRule type="expression" priority="171" aboveAverage="0" equalAverage="0" bottom="0" percent="0" rank="0" text="" dxfId="5">
      <formula>MONTH(calendarD!F32)=MONTH(J2)</formula>
    </cfRule>
  </conditionalFormatting>
  <conditionalFormatting sqref="K26">
    <cfRule type="expression" priority="172" aboveAverage="0" equalAverage="0" bottom="0" percent="0" rank="0" text="" dxfId="4">
      <formula>MONTH(calendarD!F32)&lt;&gt;MONTH(J26)</formula>
    </cfRule>
    <cfRule type="expression" priority="173" aboveAverage="0" equalAverage="0" bottom="0" percent="0" rank="0" text="" dxfId="5">
      <formula>MONTH(calendarD!F32)=MONTH(J26)</formula>
    </cfRule>
  </conditionalFormatting>
  <conditionalFormatting sqref="L2">
    <cfRule type="expression" priority="174" aboveAverage="0" equalAverage="0" bottom="0" percent="0" rank="0" text="" dxfId="0">
      <formula>MONTH(calendarD!F32)&lt;&gt;MONTH(L2)</formula>
    </cfRule>
    <cfRule type="expression" priority="175" aboveAverage="0" equalAverage="0" bottom="0" percent="0" rank="0" text="" dxfId="1">
      <formula>MONTH(calendarD!F32)=MONTH(L2)</formula>
    </cfRule>
  </conditionalFormatting>
  <conditionalFormatting sqref="L3">
    <cfRule type="expression" priority="176" aboveAverage="0" equalAverage="0" bottom="0" percent="0" rank="0" text="" dxfId="2">
      <formula>MONTH(calendarD!F32)&lt;&gt;MONTH(L2)</formula>
    </cfRule>
    <cfRule type="expression" priority="177" aboveAverage="0" equalAverage="0" bottom="0" percent="0" rank="0" text="" dxfId="3">
      <formula>MONTH(calendarD!F32)=MONTH(L2)</formula>
    </cfRule>
  </conditionalFormatting>
  <conditionalFormatting sqref="L4">
    <cfRule type="expression" priority="178" aboveAverage="0" equalAverage="0" bottom="0" percent="0" rank="0" text="" dxfId="2">
      <formula>MONTH(calendarD!F32)&lt;&gt;MONTH(L2)</formula>
    </cfRule>
    <cfRule type="expression" priority="179" aboveAverage="0" equalAverage="0" bottom="0" percent="0" rank="0" text="" dxfId="3">
      <formula>MONTH(calendarD!F32)=MONTH(L2)</formula>
    </cfRule>
  </conditionalFormatting>
  <conditionalFormatting sqref="L5">
    <cfRule type="expression" priority="180" aboveAverage="0" equalAverage="0" bottom="0" percent="0" rank="0" text="" dxfId="2">
      <formula>MONTH(calendarD!F32)&lt;&gt;MONTH(L2)</formula>
    </cfRule>
    <cfRule type="expression" priority="181" aboveAverage="0" equalAverage="0" bottom="0" percent="0" rank="0" text="" dxfId="3">
      <formula>MONTH(calendarD!F32)=MONTH(L2)</formula>
    </cfRule>
  </conditionalFormatting>
  <conditionalFormatting sqref="L6">
    <cfRule type="expression" priority="182" aboveAverage="0" equalAverage="0" bottom="0" percent="0" rank="0" text="" dxfId="2">
      <formula>MONTH(calendarD!F32)&lt;&gt;MONTH(L2)</formula>
    </cfRule>
    <cfRule type="expression" priority="183" aboveAverage="0" equalAverage="0" bottom="0" percent="0" rank="0" text="" dxfId="3">
      <formula>MONTH(calendarD!F32)=MONTH(L2)</formula>
    </cfRule>
  </conditionalFormatting>
  <conditionalFormatting sqref="L7">
    <cfRule type="expression" priority="184" aboveAverage="0" equalAverage="0" bottom="0" percent="0" rank="0" text="" dxfId="2">
      <formula>MONTH(calendarD!F32)&lt;&gt;MONTH(L2)</formula>
    </cfRule>
    <cfRule type="expression" priority="185" aboveAverage="0" equalAverage="0" bottom="0" percent="0" rank="0" text="" dxfId="3">
      <formula>MONTH(calendarD!F32)=MONTH(L2)</formula>
    </cfRule>
  </conditionalFormatting>
  <conditionalFormatting sqref="L26">
    <cfRule type="expression" priority="186" aboveAverage="0" equalAverage="0" bottom="0" percent="0" rank="0" text="" dxfId="0">
      <formula>MONTH(calendarD!F32)&lt;&gt;MONTH(L26)</formula>
    </cfRule>
    <cfRule type="expression" priority="187" aboveAverage="0" equalAverage="0" bottom="0" percent="0" rank="0" text="" dxfId="1">
      <formula>MONTH(calendarD!F32)=MONTH(L26)</formula>
    </cfRule>
  </conditionalFormatting>
  <conditionalFormatting sqref="L27">
    <cfRule type="expression" priority="188" aboveAverage="0" equalAverage="0" bottom="0" percent="0" rank="0" text="" dxfId="2">
      <formula>MONTH(calendarD!F32)&lt;&gt;MONTH(L26)</formula>
    </cfRule>
    <cfRule type="expression" priority="189" aboveAverage="0" equalAverage="0" bottom="0" percent="0" rank="0" text="" dxfId="3">
      <formula>MONTH(calendarD!F32)=MONTH(L26)</formula>
    </cfRule>
  </conditionalFormatting>
  <conditionalFormatting sqref="L28">
    <cfRule type="expression" priority="190" aboveAverage="0" equalAverage="0" bottom="0" percent="0" rank="0" text="" dxfId="2">
      <formula>MONTH(calendarD!F32)&lt;&gt;MONTH(L26)</formula>
    </cfRule>
    <cfRule type="expression" priority="191" aboveAverage="0" equalAverage="0" bottom="0" percent="0" rank="0" text="" dxfId="3">
      <formula>MONTH(calendarD!F32)=MONTH(L26)</formula>
    </cfRule>
  </conditionalFormatting>
  <conditionalFormatting sqref="L29">
    <cfRule type="expression" priority="192" aboveAverage="0" equalAverage="0" bottom="0" percent="0" rank="0" text="" dxfId="2">
      <formula>MONTH(calendarD!F32)&lt;&gt;MONTH(L26)</formula>
    </cfRule>
    <cfRule type="expression" priority="193" aboveAverage="0" equalAverage="0" bottom="0" percent="0" rank="0" text="" dxfId="3">
      <formula>MONTH(calendarD!F32)=MONTH(L26)</formula>
    </cfRule>
  </conditionalFormatting>
  <conditionalFormatting sqref="L30">
    <cfRule type="expression" priority="194" aboveAverage="0" equalAverage="0" bottom="0" percent="0" rank="0" text="" dxfId="2">
      <formula>MONTH(calendarD!F32)&lt;&gt;MONTH(L26)</formula>
    </cfRule>
    <cfRule type="expression" priority="195" aboveAverage="0" equalAverage="0" bottom="0" percent="0" rank="0" text="" dxfId="3">
      <formula>MONTH(calendarD!F32)=MONTH(L26)</formula>
    </cfRule>
  </conditionalFormatting>
  <conditionalFormatting sqref="L31">
    <cfRule type="expression" priority="196" aboveAverage="0" equalAverage="0" bottom="0" percent="0" rank="0" text="" dxfId="2">
      <formula>MONTH(calendarD!F32)&lt;&gt;MONTH(L26)</formula>
    </cfRule>
    <cfRule type="expression" priority="197" aboveAverage="0" equalAverage="0" bottom="0" percent="0" rank="0" text="" dxfId="3">
      <formula>MONTH(calendarD!F32)=MONTH(L26)</formula>
    </cfRule>
  </conditionalFormatting>
  <conditionalFormatting sqref="M2">
    <cfRule type="expression" priority="198" aboveAverage="0" equalAverage="0" bottom="0" percent="0" rank="0" text="" dxfId="4">
      <formula>MONTH(calendarD!F32)&lt;&gt;MONTH(L2)</formula>
    </cfRule>
    <cfRule type="expression" priority="199" aboveAverage="0" equalAverage="0" bottom="0" percent="0" rank="0" text="" dxfId="5">
      <formula>MONTH(calendarD!F32)=MONTH(L2)</formula>
    </cfRule>
  </conditionalFormatting>
  <conditionalFormatting sqref="M26">
    <cfRule type="expression" priority="200" aboveAverage="0" equalAverage="0" bottom="0" percent="0" rank="0" text="" dxfId="4">
      <formula>MONTH(calendarD!F32)&lt;&gt;MONTH(L26)</formula>
    </cfRule>
    <cfRule type="expression" priority="201" aboveAverage="0" equalAverage="0" bottom="0" percent="0" rank="0" text="" dxfId="5">
      <formula>MONTH(calendarD!F32)=MONTH(L26)</formula>
    </cfRule>
  </conditionalFormatting>
  <conditionalFormatting sqref="N26">
    <cfRule type="expression" priority="202" aboveAverage="0" equalAverage="0" bottom="0" percent="0" rank="0" text="" dxfId="0">
      <formula>MONTH(calendarD!F32)&lt;&gt;MONTH(N26)</formula>
    </cfRule>
    <cfRule type="expression" priority="203" aboveAverage="0" equalAverage="0" bottom="0" percent="0" rank="0" text="" dxfId="1">
      <formula>MONTH(calendarD!F32)=MONTH(N26)</formula>
    </cfRule>
  </conditionalFormatting>
  <conditionalFormatting sqref="N27">
    <cfRule type="expression" priority="204" aboveAverage="0" equalAverage="0" bottom="0" percent="0" rank="0" text="" dxfId="2">
      <formula>MONTH(calendarD!F32)&lt;&gt;MONTH(N26)</formula>
    </cfRule>
    <cfRule type="expression" priority="205" aboveAverage="0" equalAverage="0" bottom="0" percent="0" rank="0" text="" dxfId="3">
      <formula>MONTH(calendarD!F32)=MONTH(N26)</formula>
    </cfRule>
  </conditionalFormatting>
  <conditionalFormatting sqref="N28">
    <cfRule type="expression" priority="206" aboveAverage="0" equalAverage="0" bottom="0" percent="0" rank="0" text="" dxfId="2">
      <formula>MONTH(calendarD!F32)&lt;&gt;MONTH(N26)</formula>
    </cfRule>
    <cfRule type="expression" priority="207" aboveAverage="0" equalAverage="0" bottom="0" percent="0" rank="0" text="" dxfId="3">
      <formula>MONTH(calendarD!F32)=MONTH(N26)</formula>
    </cfRule>
  </conditionalFormatting>
  <conditionalFormatting sqref="N29">
    <cfRule type="expression" priority="208" aboveAverage="0" equalAverage="0" bottom="0" percent="0" rank="0" text="" dxfId="2">
      <formula>MONTH(calendarD!F32)&lt;&gt;MONTH(N26)</formula>
    </cfRule>
    <cfRule type="expression" priority="209" aboveAverage="0" equalAverage="0" bottom="0" percent="0" rank="0" text="" dxfId="3">
      <formula>MONTH(calendarD!F32)=MONTH(N26)</formula>
    </cfRule>
  </conditionalFormatting>
  <conditionalFormatting sqref="N30">
    <cfRule type="expression" priority="210" aboveAverage="0" equalAverage="0" bottom="0" percent="0" rank="0" text="" dxfId="2">
      <formula>MONTH(calendarD!F32)&lt;&gt;MONTH(N26)</formula>
    </cfRule>
    <cfRule type="expression" priority="211" aboveAverage="0" equalAverage="0" bottom="0" percent="0" rank="0" text="" dxfId="3">
      <formula>MONTH(calendarD!F32)=MONTH(N26)</formula>
    </cfRule>
  </conditionalFormatting>
  <conditionalFormatting sqref="N31">
    <cfRule type="expression" priority="212" aboveAverage="0" equalAverage="0" bottom="0" percent="0" rank="0" text="" dxfId="2">
      <formula>MONTH(calendarD!F32)&lt;&gt;MONTH(N26)</formula>
    </cfRule>
    <cfRule type="expression" priority="213" aboveAverage="0" equalAverage="0" bottom="0" percent="0" rank="0" text="" dxfId="3">
      <formula>MONTH(calendarD!F32)=MONTH(N26)</formula>
    </cfRule>
  </conditionalFormatting>
  <conditionalFormatting sqref="O26">
    <cfRule type="expression" priority="214" aboveAverage="0" equalAverage="0" bottom="0" percent="0" rank="0" text="" dxfId="4">
      <formula>MONTH(calendarD!F32)&lt;&gt;MONTH(N26)</formula>
    </cfRule>
    <cfRule type="expression" priority="215" aboveAverage="0" equalAverage="0" bottom="0" percent="0" rank="0" text="" dxfId="5">
      <formula>MONTH(calendarD!F32)=MONTH(N26)</formula>
    </cfRule>
  </conditionalFormatting>
  <printOptions headings="false" gridLines="true" gridLinesSet="true" horizontalCentered="false" verticalCentered="false"/>
  <pageMargins left="0.4" right="0.4" top="0.4" bottom="0.4" header="0.511805555555555" footer="0.511805555555555"/>
  <pageSetup paperSize="1" scale="100" firstPageNumber="1" fitToWidth="1" fitToHeight="1" pageOrder="downThenOver" orientation="landscape" blackAndWhite="false" draft="false" cellComments="none" useFirstPageNumber="true" horizontalDpi="300" verticalDpi="300" copies="1"/>
  <headerFooter differentFirst="false" differentOddEven="false">
    <oddHeader/>
    <oddFooter/>
  </headerFooter>
  <drawing r:id="rId1"/>
</worksheet>
</file>

<file path=xl/worksheets/sheet5.xml><?xml version="1.0" encoding="utf-8"?>
<worksheet xmlns="http://schemas.openxmlformats.org/spreadsheetml/2006/main" xmlns:r="http://schemas.openxmlformats.org/officeDocument/2006/relationships">
  <sheetPr filterMode="false">
    <pageSetUpPr fitToPage="false"/>
  </sheetPr>
  <dimension ref="A1:S44"/>
  <sheetViews>
    <sheetView showFormulas="false" showGridLines="true" showRowColHeaders="fals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4.4" zeroHeight="false" outlineLevelRow="0" outlineLevelCol="0"/>
  <cols>
    <col collapsed="false" customWidth="true" hidden="true" outlineLevel="0" max="1" min="1" style="35" width="12.59"/>
    <col collapsed="false" customWidth="true" hidden="false" outlineLevel="0" max="2" min="2" style="2" width="12.59"/>
    <col collapsed="false" customWidth="true" hidden="false" outlineLevel="0" max="3" min="3" style="2" width="20.04"/>
    <col collapsed="false" customWidth="true" hidden="false" outlineLevel="0" max="4" min="4" style="2" width="12.59"/>
    <col collapsed="false" customWidth="true" hidden="false" outlineLevel="0" max="5" min="5" style="2" width="43.31"/>
    <col collapsed="false" customWidth="true" hidden="false" outlineLevel="0" max="6" min="6" style="2" width="9.98"/>
    <col collapsed="false" customWidth="true" hidden="false" outlineLevel="0" max="7" min="7" style="2" width="17.87"/>
    <col collapsed="false" customWidth="true" hidden="false" outlineLevel="0" max="8" min="8" style="2" width="11.25"/>
    <col collapsed="false" customWidth="true" hidden="false" outlineLevel="0" max="9" min="9" style="2" width="22.31"/>
    <col collapsed="false" customWidth="true" hidden="false" outlineLevel="0" max="10" min="10" style="2" width="4.69"/>
    <col collapsed="false" customWidth="true" hidden="false" outlineLevel="0" max="11" min="11" style="2" width="19.73"/>
    <col collapsed="false" customWidth="true" hidden="false" outlineLevel="0" max="1025" min="12" style="2" width="12.59"/>
  </cols>
  <sheetData>
    <row r="1" customFormat="false" ht="14.4" hidden="false" customHeight="true" outlineLevel="0" collapsed="false">
      <c r="A1" s="35" t="n">
        <f aca="false">DATE(entry!$B$1,1,1)</f>
        <v>43466</v>
      </c>
      <c r="B1" s="36" t="n">
        <v>2019</v>
      </c>
      <c r="C1" s="26" t="s">
        <v>29</v>
      </c>
      <c r="D1" s="26"/>
      <c r="J1" s="37"/>
      <c r="K1" s="37"/>
      <c r="S1" s="37" t="n">
        <v>2</v>
      </c>
    </row>
    <row r="2" customFormat="false" ht="14.4" hidden="false" customHeight="true" outlineLevel="0" collapsed="false">
      <c r="B2" s="38" t="s">
        <v>30</v>
      </c>
      <c r="C2" s="38"/>
      <c r="D2" s="38" t="s">
        <v>31</v>
      </c>
      <c r="E2" s="38"/>
      <c r="F2" s="39" t="s">
        <v>32</v>
      </c>
      <c r="G2" s="39"/>
      <c r="H2" s="39" t="s">
        <v>33</v>
      </c>
      <c r="I2" s="39"/>
      <c r="J2" s="38" t="s">
        <v>34</v>
      </c>
      <c r="K2" s="38"/>
    </row>
    <row r="3" customFormat="false" ht="14.4" hidden="false" customHeight="true" outlineLevel="0" collapsed="false">
      <c r="B3" s="40" t="n">
        <f aca="false">DATE(B1,12,24)</f>
        <v>43823</v>
      </c>
      <c r="C3" s="41" t="s">
        <v>35</v>
      </c>
      <c r="D3" s="40"/>
      <c r="E3" s="41"/>
      <c r="F3" s="40" t="n">
        <f aca="false">IF(WEEKDAY(DATE(B1,3,1))=1,DATE(B1,3,8),  IF(WEEKDAY(DATE(B1,3,2))=1,DATE(B1,3,9),  IF(WEEKDAY(DATE(B1,3,3))=1,DATE(B1,3,10),  IF(WEEKDAY(DATE(B1,3,4))=1,DATE(B1,3,11),  IF(WEEKDAY(DATE(B1,3,5))=1,DATE(B1,3,12),  IF(WEEKDAY(DATE(B1,3,6))=1,DATE(B1,3,13),  IF(WEEKDAY(DATE(B1,3,7))=1,DATE(B1,3,14),"n")))))))</f>
        <v>43534</v>
      </c>
      <c r="G3" s="41" t="s">
        <v>36</v>
      </c>
      <c r="H3" s="42" t="n">
        <f aca="false">DATE($B$1,12,21)</f>
        <v>43820</v>
      </c>
      <c r="I3" s="43" t="s">
        <v>37</v>
      </c>
      <c r="J3" s="40" t="n">
        <v>1</v>
      </c>
      <c r="K3" s="44" t="s">
        <v>38</v>
      </c>
    </row>
    <row r="4" customFormat="false" ht="14.4" hidden="false" customHeight="true" outlineLevel="0" collapsed="false">
      <c r="B4" s="40" t="n">
        <f aca="false">DATE(B1,12,25)</f>
        <v>43824</v>
      </c>
      <c r="C4" s="41" t="s">
        <v>39</v>
      </c>
      <c r="D4" s="40"/>
      <c r="E4" s="41"/>
      <c r="F4" s="40" t="n">
        <f aca="false">IF(WEEKDAY(DATE(B1,11,1))=1,DATE(B1,11,8),  IF(WEEKDAY(DATE(B1,11,2))=1,DATE(B1,11,9),  IF(WEEKDAY(DATE(B1,11,3))=1,DATE(B1,11,10),  IF(WEEKDAY(DATE(B1,11,4))=1,DATE(B1,11,11),  IF(WEEKDAY(DATE(B1,11,5))=1,DATE(B1,11,12),  IF(WEEKDAY(DATE(B1,11,6))=1,DATE(B1,11,13),  IF(WEEKDAY(DATE(B1,11,7))=1,DATE(B1,11,14),"n")))))))</f>
        <v>43779</v>
      </c>
      <c r="G4" s="41" t="s">
        <v>36</v>
      </c>
      <c r="H4" s="40" t="n">
        <f aca="false">DATE($B$1,3,21)</f>
        <v>43545</v>
      </c>
      <c r="I4" s="41" t="s">
        <v>40</v>
      </c>
      <c r="J4" s="40"/>
      <c r="K4" s="41"/>
    </row>
    <row r="5" customFormat="false" ht="14.4" hidden="false" customHeight="true" outlineLevel="0" collapsed="false">
      <c r="B5" s="40"/>
      <c r="C5" s="41"/>
      <c r="D5" s="40" t="n">
        <f aca="false">DATE(B1,1,29)</f>
        <v>43494</v>
      </c>
      <c r="E5" s="41" t="s">
        <v>41</v>
      </c>
      <c r="F5" s="40"/>
      <c r="G5" s="41"/>
      <c r="H5" s="40" t="n">
        <f aca="false">DATE(B1,6,21)</f>
        <v>43637</v>
      </c>
      <c r="I5" s="41" t="s">
        <v>42</v>
      </c>
      <c r="J5" s="40"/>
      <c r="K5" s="44"/>
    </row>
    <row r="6" customFormat="false" ht="14.4" hidden="false" customHeight="true" outlineLevel="0" collapsed="false">
      <c r="B6" s="40" t="n">
        <f aca="false">DATE(B1-1,12,31)</f>
        <v>43465</v>
      </c>
      <c r="C6" s="41" t="s">
        <v>43</v>
      </c>
      <c r="D6" s="40"/>
      <c r="E6" s="41"/>
      <c r="F6" s="40"/>
      <c r="G6" s="41"/>
      <c r="H6" s="40" t="n">
        <f aca="false">DATE(B1,9,21)</f>
        <v>43729</v>
      </c>
      <c r="I6" s="41" t="s">
        <v>44</v>
      </c>
      <c r="J6" s="40"/>
      <c r="K6" s="41"/>
    </row>
    <row r="7" customFormat="false" ht="14.4" hidden="false" customHeight="true" outlineLevel="0" collapsed="false">
      <c r="B7" s="40" t="n">
        <f aca="false">DATE(B1,1,1)</f>
        <v>43466</v>
      </c>
      <c r="C7" s="41" t="s">
        <v>45</v>
      </c>
      <c r="D7" s="45" t="n">
        <f aca="false">IF(WEEKDAY(DATE(B1,1,1))=2,DATE(B1,1,1), IF(WEEKDAY(DATE(B1,1,2))=2,DATE(B1,1,2), IF(WEEKDAY(DATE(B1,1,3))=2,DATE(B1,1,3), IF(WEEKDAY(DATE(B1,1,4))=2,DATE(B1,1,4), IF(WEEKDAY(DATE(B1,1,5))=2,DATE(B1,1,5), IF(WEEKDAY(DATE(B1,1,6))=2,DATE(B1,1,6), IF(WEEKDAY(DATE(B1,1,7))=2,DATE(B1,1,7),"n")))))))</f>
        <v>43472</v>
      </c>
      <c r="E7" s="41" t="s">
        <v>46</v>
      </c>
      <c r="F7" s="40"/>
      <c r="G7" s="41"/>
      <c r="H7" s="1"/>
      <c r="I7" s="1"/>
      <c r="J7" s="40"/>
      <c r="K7" s="41"/>
    </row>
    <row r="8" customFormat="false" ht="14.4" hidden="false" customHeight="true" outlineLevel="0" collapsed="false">
      <c r="B8" s="40"/>
      <c r="C8" s="41"/>
      <c r="D8" s="45" t="n">
        <f aca="false">IF(WEEKDAY(DATE(B1,1,1))=2,DATE(B1,1,15), IF(WEEKDAY(DATE(B1,1,2))=2,DATE(B1,1,16), IF(WEEKDAY(DATE(B1,1,3))=2,DATE(B1,1,17), IF(WEEKDAY(DATE(B1,1,4))=2,DATE(B1,1,18), IF(WEEKDAY(DATE(B1,1,5))=2,DATE(B1,1,19), IF(WEEKDAY(DATE(B1,1,6))=2,DATE(B1,1,20), IF(WEEKDAY(DATE(B1,1,7))=2,DATE(B1,1,21),"n")))))))</f>
        <v>43486</v>
      </c>
      <c r="E8" s="41" t="s">
        <v>47</v>
      </c>
      <c r="F8" s="40"/>
      <c r="G8" s="41"/>
      <c r="H8" s="1"/>
      <c r="I8" s="1"/>
      <c r="J8" s="40"/>
      <c r="K8" s="41"/>
    </row>
    <row r="9" customFormat="false" ht="14.4" hidden="false" customHeight="true" outlineLevel="0" collapsed="false">
      <c r="B9" s="40" t="n">
        <f aca="false">DATE($B$1,2,2)</f>
        <v>43498</v>
      </c>
      <c r="C9" s="41" t="s">
        <v>48</v>
      </c>
      <c r="D9" s="40"/>
      <c r="E9" s="41"/>
      <c r="F9" s="40"/>
      <c r="G9" s="41"/>
      <c r="H9" s="1"/>
      <c r="I9" s="1"/>
      <c r="J9" s="40"/>
      <c r="K9" s="41"/>
      <c r="L9" s="1"/>
      <c r="M9" s="1"/>
      <c r="N9" s="1"/>
      <c r="O9" s="1"/>
      <c r="P9" s="1"/>
      <c r="Q9" s="1"/>
    </row>
    <row r="10" customFormat="false" ht="14.4" hidden="false" customHeight="true" outlineLevel="0" collapsed="false">
      <c r="B10" s="40" t="n">
        <f aca="false">DATE($B$1,2,12)</f>
        <v>43508</v>
      </c>
      <c r="C10" s="41" t="s">
        <v>49</v>
      </c>
      <c r="D10" s="40"/>
      <c r="E10" s="41"/>
      <c r="F10" s="40"/>
      <c r="G10" s="41"/>
      <c r="H10" s="1"/>
      <c r="I10" s="1"/>
      <c r="J10" s="40"/>
      <c r="K10" s="41"/>
      <c r="L10" s="1"/>
      <c r="M10" s="1"/>
      <c r="N10" s="1"/>
      <c r="O10" s="1"/>
      <c r="P10" s="1"/>
      <c r="Q10" s="1"/>
    </row>
    <row r="11" customFormat="false" ht="14.4" hidden="false" customHeight="true" outlineLevel="0" collapsed="false">
      <c r="B11" s="40" t="n">
        <f aca="false">DATE($B$1,2,14)</f>
        <v>43510</v>
      </c>
      <c r="C11" s="41" t="s">
        <v>50</v>
      </c>
      <c r="D11" s="40" t="n">
        <f aca="false">DATE($B$1,2,15)</f>
        <v>43511</v>
      </c>
      <c r="E11" s="41" t="s">
        <v>51</v>
      </c>
      <c r="F11" s="40"/>
      <c r="G11" s="41"/>
      <c r="H11" s="40"/>
      <c r="I11" s="41"/>
      <c r="J11" s="40"/>
      <c r="K11" s="41"/>
      <c r="L11" s="1"/>
      <c r="M11" s="1"/>
      <c r="N11" s="1"/>
      <c r="O11" s="1"/>
      <c r="P11" s="1"/>
      <c r="Q11" s="1"/>
    </row>
    <row r="12" customFormat="false" ht="14.4" hidden="false" customHeight="true" outlineLevel="0" collapsed="false">
      <c r="D12" s="45" t="n">
        <f aca="false">IF(WEEKDAY(DATE(B1,2,1))=2,DATE(B1,2,15), IF(WEEKDAY(DATE(B1,2,2))=2,DATE(B1,2,16), IF(WEEKDAY(DATE(B1,2,3))=2,DATE(B1,2,17), IF(WEEKDAY(DATE(B1,2,4))=2,DATE(B1,2,18), IF(WEEKDAY(DATE(B1,2,5))=2,DATE(B1,2,19), IF(WEEKDAY(DATE(B1,2,6))=2,DATE(B1,2,20), IF(WEEKDAY(DATE(B1,2,7))=2,DATE(B1,2,21),"n")))))))</f>
        <v>43514</v>
      </c>
      <c r="E12" s="41" t="s">
        <v>52</v>
      </c>
      <c r="F12" s="40"/>
      <c r="G12" s="41"/>
      <c r="H12" s="40"/>
      <c r="I12" s="41"/>
      <c r="J12" s="40"/>
      <c r="K12" s="41"/>
      <c r="L12" s="1"/>
      <c r="M12" s="1"/>
      <c r="N12" s="1"/>
      <c r="O12" s="1"/>
      <c r="P12" s="1"/>
      <c r="Q12" s="1"/>
    </row>
    <row r="13" customFormat="false" ht="14.4" hidden="false" customHeight="true" outlineLevel="0" collapsed="false">
      <c r="B13" s="40" t="n">
        <f aca="false">DATE($B$1,3,17)</f>
        <v>43541</v>
      </c>
      <c r="C13" s="41" t="s">
        <v>53</v>
      </c>
      <c r="D13" s="40"/>
      <c r="E13" s="41"/>
      <c r="F13" s="40"/>
      <c r="G13" s="41"/>
      <c r="H13" s="40"/>
      <c r="I13" s="41"/>
      <c r="J13" s="40"/>
      <c r="K13" s="41"/>
      <c r="L13" s="1"/>
      <c r="M13" s="1"/>
      <c r="N13" s="1"/>
      <c r="O13" s="1"/>
      <c r="P13" s="1"/>
      <c r="Q13" s="1"/>
    </row>
    <row r="14" customFormat="false" ht="14.4" hidden="false" customHeight="true" outlineLevel="0" collapsed="false">
      <c r="B14" s="40"/>
      <c r="C14" s="41"/>
      <c r="D14" s="40"/>
      <c r="E14" s="41"/>
      <c r="F14" s="46"/>
      <c r="G14" s="47"/>
      <c r="H14" s="46"/>
      <c r="I14" s="47"/>
      <c r="J14" s="46"/>
      <c r="K14" s="47"/>
      <c r="L14" s="1"/>
      <c r="M14" s="1"/>
      <c r="N14" s="1"/>
      <c r="O14" s="1"/>
      <c r="P14" s="1"/>
      <c r="Q14" s="1"/>
    </row>
    <row r="15" customFormat="false" ht="14.4" hidden="false" customHeight="true" outlineLevel="0" collapsed="false">
      <c r="B15" s="40" t="n">
        <f aca="false">DATE($B$1,4,1)</f>
        <v>43556</v>
      </c>
      <c r="C15" s="41" t="s">
        <v>54</v>
      </c>
      <c r="D15" s="40"/>
      <c r="E15" s="41"/>
      <c r="L15" s="1"/>
      <c r="M15" s="1"/>
      <c r="N15" s="1"/>
      <c r="O15" s="1"/>
      <c r="P15" s="1"/>
      <c r="Q15" s="1"/>
    </row>
    <row r="16" customFormat="false" ht="14.4" hidden="false" customHeight="true" outlineLevel="0" collapsed="false">
      <c r="B16" s="40" t="n">
        <f aca="false">DATE(B1,4,8)</f>
        <v>43563</v>
      </c>
      <c r="C16" s="41" t="s">
        <v>55</v>
      </c>
      <c r="D16" s="45" t="n">
        <f aca="false">IF(WEEKDAY(DATE(B1,4,1))=2,DATE(B1,4,15), IF(WEEKDAY(DATE(B1,4,2))=2,DATE(B1,4,16), IF(WEEKDAY(DATE(B1,4,3))=2,DATE(B1,4,17), IF(WEEKDAY(DATE(B1,4,4))=2,DATE(B1,4,18), IF(WEEKDAY(DATE(B1,4,5))=2,DATE(B1,4,19), IF(WEEKDAY(DATE(B1,4,6))=2,DATE(B1,4,20), IF(WEEKDAY(DATE(B1,4,7))=2,DATE(B1,4,21),"n")))))))</f>
        <v>43570</v>
      </c>
      <c r="E16" s="41" t="s">
        <v>56</v>
      </c>
      <c r="L16" s="1"/>
      <c r="M16" s="1"/>
      <c r="N16" s="1"/>
      <c r="O16" s="1"/>
      <c r="P16" s="1"/>
      <c r="Q16" s="1"/>
    </row>
    <row r="17" customFormat="false" ht="14.4" hidden="false" customHeight="true" outlineLevel="0" collapsed="false">
      <c r="B17" s="40" t="n">
        <f aca="false">DATE($B$1,4,10)</f>
        <v>43565</v>
      </c>
      <c r="C17" s="41" t="s">
        <v>57</v>
      </c>
      <c r="D17" s="40"/>
      <c r="E17" s="41"/>
      <c r="M17" s="1"/>
      <c r="N17" s="1"/>
      <c r="O17" s="1"/>
      <c r="P17" s="1"/>
      <c r="Q17" s="1"/>
    </row>
    <row r="18" customFormat="false" ht="14.4" hidden="false" customHeight="true" outlineLevel="0" collapsed="false">
      <c r="B18" s="40" t="n">
        <f aca="false">DATE($B$1,4,15)</f>
        <v>43570</v>
      </c>
      <c r="C18" s="41" t="s">
        <v>58</v>
      </c>
      <c r="D18" s="40"/>
      <c r="E18" s="41"/>
      <c r="G18" s="8" t="s">
        <v>59</v>
      </c>
      <c r="H18" s="8"/>
      <c r="M18" s="1"/>
      <c r="N18" s="1"/>
      <c r="O18" s="1"/>
      <c r="P18" s="1"/>
      <c r="Q18" s="1"/>
    </row>
    <row r="19" customFormat="false" ht="14.4" hidden="false" customHeight="true" outlineLevel="0" collapsed="false">
      <c r="B19" s="40" t="n">
        <f aca="false">DATE($B$1,4,22)</f>
        <v>43577</v>
      </c>
      <c r="C19" s="41" t="s">
        <v>60</v>
      </c>
      <c r="D19" s="40" t="n">
        <f aca="false">DATE(B1,4,22)</f>
        <v>43577</v>
      </c>
      <c r="E19" s="41" t="s">
        <v>61</v>
      </c>
      <c r="G19" s="15" t="str">
        <f aca="false">_xlfn.FORMULATEXT(B3)</f>
        <v>=DATE(B1,12,24)</v>
      </c>
      <c r="H19" s="15"/>
      <c r="M19" s="1"/>
      <c r="N19" s="1"/>
      <c r="O19" s="1"/>
      <c r="P19" s="1"/>
      <c r="Q19" s="1"/>
    </row>
    <row r="20" customFormat="false" ht="14.4" hidden="false" customHeight="true" outlineLevel="0" collapsed="false">
      <c r="B20" s="40" t="n">
        <f aca="false">DATE($B$1,5,5)</f>
        <v>43590</v>
      </c>
      <c r="C20" s="41" t="s">
        <v>62</v>
      </c>
      <c r="D20" s="40"/>
      <c r="E20" s="41"/>
      <c r="G20" s="15"/>
      <c r="H20" s="15" t="s">
        <v>63</v>
      </c>
      <c r="M20" s="1"/>
      <c r="N20" s="1"/>
      <c r="O20" s="1"/>
      <c r="P20" s="1"/>
      <c r="Q20" s="1"/>
    </row>
    <row r="21" customFormat="false" ht="14.4" hidden="false" customHeight="true" outlineLevel="0" collapsed="false">
      <c r="B21" s="40"/>
      <c r="C21" s="41"/>
      <c r="D21" s="40" t="n">
        <f aca="false">DATE(B1,5,27)</f>
        <v>43612</v>
      </c>
      <c r="E21" s="41" t="s">
        <v>64</v>
      </c>
      <c r="G21" s="18" t="str">
        <f aca="false">_xlfn.FORMULATEXT(D7)</f>
        <v>=IF(WEEKDAY(DATE(B1,1,1))=2,DATE(B1,1,1), IF(WEEKDAY(DATE(B1,1,2))=2,DATE(B1,1,2), IF(WEEKDAY(DATE(B1,1,3))=2,DATE(B1,1,3), IF(WEEKDAY(DATE(B1,1,4))=2,DATE(B1,1,4), IF(WEEKDAY(DATE(B1,1,5))=2,DATE(B1,1,5), IF(WEEKDAY(DATE(B1,1,6))=2,DATE(B1,1,6), IF(WEEKDAY(DATE(B1,1,7))=2,DATE(B1,1,7),"n")))))))</v>
      </c>
      <c r="H21" s="18"/>
      <c r="I21" s="18"/>
      <c r="J21" s="18"/>
      <c r="M21" s="1"/>
      <c r="N21" s="1"/>
      <c r="O21" s="1"/>
      <c r="P21" s="1"/>
      <c r="Q21" s="1"/>
    </row>
    <row r="22" customFormat="false" ht="14.4" hidden="false" customHeight="true" outlineLevel="0" collapsed="false">
      <c r="D22" s="40"/>
      <c r="E22" s="41"/>
      <c r="G22" s="18"/>
      <c r="H22" s="18"/>
      <c r="I22" s="18"/>
      <c r="J22" s="18"/>
      <c r="M22" s="1"/>
      <c r="N22" s="1"/>
      <c r="O22" s="1"/>
      <c r="P22" s="1"/>
      <c r="Q22" s="1"/>
    </row>
    <row r="23" customFormat="false" ht="14.4" hidden="false" customHeight="true" outlineLevel="0" collapsed="false">
      <c r="B23" s="40" t="n">
        <f aca="false">DATE($B$1,5,30)</f>
        <v>43615</v>
      </c>
      <c r="C23" s="41" t="s">
        <v>65</v>
      </c>
      <c r="D23" s="45" t="n">
        <f aca="false">IF(WEEKDAY(DATE(B1,5,1))=1,DATE(B1,5,8), IF(WEEKDAY(DATE(B1,5,2))=1,DATE(B1,5,9), IF(WEEKDAY(DATE(B1,5,3))=1,DATE(B1,5,10), IF(WEEKDAY(DATE(B1,5,4))=1,DATE(B1,5,11), IF(WEEKDAY(DATE(B1,5,5))=1,DATE(B1,5,12), IF(WEEKDAY(DATE(B1,5,6))=1,DATE(B1,5,13), IF(WEEKDAY(DATE(B1,5,7))=1,DATE(B1,5,14),"n")))))))</f>
        <v>43597</v>
      </c>
      <c r="E23" s="41" t="s">
        <v>66</v>
      </c>
      <c r="G23" s="18"/>
      <c r="H23" s="18"/>
      <c r="I23" s="18"/>
      <c r="J23" s="18"/>
      <c r="M23" s="1"/>
      <c r="N23" s="1"/>
      <c r="O23" s="1"/>
      <c r="P23" s="1"/>
      <c r="Q23" s="1"/>
    </row>
    <row r="24" customFormat="false" ht="14.4" hidden="false" customHeight="true" outlineLevel="0" collapsed="false">
      <c r="B24" s="40" t="n">
        <f aca="false">DATE($B$1,6,2)</f>
        <v>43618</v>
      </c>
      <c r="C24" s="41" t="s">
        <v>67</v>
      </c>
      <c r="D24" s="40" t="n">
        <f aca="false">DATE($B$1,5,15)</f>
        <v>43600</v>
      </c>
      <c r="E24" s="41" t="s">
        <v>68</v>
      </c>
      <c r="G24" s="18"/>
      <c r="H24" s="18"/>
      <c r="I24" s="18"/>
      <c r="J24" s="18"/>
      <c r="M24" s="1"/>
      <c r="N24" s="1"/>
      <c r="O24" s="1"/>
      <c r="P24" s="1"/>
      <c r="Q24" s="1"/>
    </row>
    <row r="25" customFormat="false" ht="14.4" hidden="false" customHeight="true" outlineLevel="0" collapsed="false">
      <c r="B25" s="40" t="n">
        <f aca="false">DATE($B$1,6,19)</f>
        <v>43635</v>
      </c>
      <c r="C25" s="41" t="s">
        <v>69</v>
      </c>
      <c r="D25" s="40"/>
      <c r="E25" s="41"/>
      <c r="G25" s="18"/>
      <c r="H25" s="18"/>
      <c r="I25" s="18"/>
      <c r="J25" s="18"/>
    </row>
    <row r="26" customFormat="false" ht="14.4" hidden="false" customHeight="true" outlineLevel="0" collapsed="false">
      <c r="B26" s="40"/>
      <c r="C26" s="41"/>
      <c r="D26" s="45" t="n">
        <f aca="false">IF(WEEKDAY(DATE(B1,6,1))=1,DATE(B1,6,15), IF(WEEKDAY(DATE(B1,6,2))=1,DATE(B1,6,16), IF(WEEKDAY(DATE(B1,6,3))=1,DATE(B1,6,17), IF(WEEKDAY(DATE(B1,6,4))=1,DATE(B1,6,18), IF(WEEKDAY(DATE(B1,6,5))=1,DATE(B1,6,19), IF(WEEKDAY(DATE(B1,6,6))=1,DATE(B1,6,20), IF(WEEKDAY(DATE(B1,6,7))=1,DATE(B1,6,21),"n")))))))</f>
        <v>43632</v>
      </c>
      <c r="E26" s="41" t="s">
        <v>70</v>
      </c>
      <c r="G26" s="18"/>
      <c r="H26" s="18"/>
      <c r="I26" s="18"/>
      <c r="J26" s="18"/>
    </row>
    <row r="27" customFormat="false" ht="14.4" hidden="false" customHeight="true" outlineLevel="0" collapsed="false">
      <c r="B27" s="40"/>
      <c r="C27" s="41"/>
      <c r="D27" s="40"/>
      <c r="E27" s="41"/>
      <c r="G27" s="18"/>
      <c r="H27" s="18"/>
      <c r="I27" s="18"/>
      <c r="J27" s="18"/>
    </row>
    <row r="28" customFormat="false" ht="14.4" hidden="false" customHeight="true" outlineLevel="0" collapsed="false">
      <c r="B28" s="40" t="n">
        <f aca="false">DATE($B$1,7,4)</f>
        <v>43650</v>
      </c>
      <c r="C28" s="41" t="s">
        <v>71</v>
      </c>
      <c r="D28" s="40"/>
      <c r="E28" s="41"/>
      <c r="H28" s="15" t="s">
        <v>72</v>
      </c>
    </row>
    <row r="29" customFormat="false" ht="14.4" hidden="false" customHeight="true" outlineLevel="0" collapsed="false">
      <c r="B29" s="40"/>
      <c r="C29" s="41"/>
      <c r="D29" s="45" t="n">
        <f aca="false">IF(WEEKDAY(DATE(B1,8,1))=1,DATE(B1,8,1), IF(WEEKDAY(DATE(B1,8,2))=1,DATE(B1,8,2), IF(WEEKDAY(DATE(B1,8,3))=1,DATE(B1,8,3), IF(WEEKDAY(DATE(B1,8,4))=1,DATE(B1,8,4), IF(WEEKDAY(DATE(B1,8,5))=1,DATE(B1,8,5), IF(WEEKDAY(DATE(B1,8,6))=1,DATE(B1,8,6), IF(WEEKDAY(DATE(B1,8,7))=1,DATE(B1,8,7),"n")))))))</f>
        <v>43681</v>
      </c>
      <c r="E29" s="41" t="s">
        <v>73</v>
      </c>
      <c r="H29" s="18" t="s">
        <v>74</v>
      </c>
      <c r="I29" s="18"/>
      <c r="J29" s="18"/>
      <c r="K29" s="18"/>
      <c r="L29" s="18"/>
      <c r="M29" s="18"/>
    </row>
    <row r="30" customFormat="false" ht="14.4" hidden="false" customHeight="true" outlineLevel="0" collapsed="false">
      <c r="B30" s="40" t="n">
        <f aca="false">DATE($B$1,9,21)</f>
        <v>43729</v>
      </c>
      <c r="C30" s="41" t="s">
        <v>75</v>
      </c>
      <c r="D30" s="45" t="n">
        <f aca="false">IF(WEEKDAY(DATE(B1,9,1))=2,DATE(B1,9,1), IF(WEEKDAY(DATE(B1,9,2))=2,DATE(B1,9,2), IF(WEEKDAY(DATE(B1,9,3))=2,DATE(B1,9,3), IF(WEEKDAY(DATE(B1,9,4))=2,DATE(B1,9,4), IF(WEEKDAY(DATE(B1,9,5))=2,DATE(B1,9,5), IF(WEEKDAY(DATE(B1,9,6))=2,DATE(B1,9,6), IF(WEEKDAY(DATE(B1,9,7))=2,DATE(B1,9,7),"n")))))))</f>
        <v>43710</v>
      </c>
      <c r="E30" s="41" t="s">
        <v>76</v>
      </c>
      <c r="H30" s="18"/>
      <c r="I30" s="18"/>
      <c r="J30" s="18"/>
      <c r="K30" s="18"/>
      <c r="L30" s="18"/>
      <c r="M30" s="18"/>
    </row>
    <row r="31" customFormat="false" ht="14.4" hidden="false" customHeight="true" outlineLevel="0" collapsed="false">
      <c r="B31" s="40"/>
      <c r="C31" s="41"/>
      <c r="D31" s="45" t="n">
        <f aca="false">D30+1</f>
        <v>43711</v>
      </c>
      <c r="E31" s="41" t="s">
        <v>77</v>
      </c>
      <c r="H31" s="15" t="s">
        <v>78</v>
      </c>
    </row>
    <row r="32" customFormat="false" ht="14.4" hidden="false" customHeight="true" outlineLevel="0" collapsed="false">
      <c r="B32" s="40"/>
      <c r="C32" s="41"/>
      <c r="D32" s="40"/>
      <c r="E32" s="41"/>
    </row>
    <row r="33" customFormat="false" ht="14.4" hidden="false" customHeight="true" outlineLevel="0" collapsed="false">
      <c r="B33" s="40"/>
      <c r="C33" s="41"/>
      <c r="D33" s="40"/>
      <c r="E33" s="41"/>
    </row>
    <row r="34" customFormat="false" ht="14.4" hidden="false" customHeight="true" outlineLevel="0" collapsed="false">
      <c r="B34" s="40"/>
      <c r="C34" s="41"/>
      <c r="D34" s="40"/>
      <c r="E34" s="41"/>
    </row>
    <row r="35" customFormat="false" ht="14.4" hidden="false" customHeight="true" outlineLevel="0" collapsed="false">
      <c r="B35" s="40"/>
      <c r="C35" s="41"/>
      <c r="D35" s="40"/>
      <c r="E35" s="41"/>
    </row>
    <row r="36" customFormat="false" ht="14.4" hidden="false" customHeight="true" outlineLevel="0" collapsed="false">
      <c r="B36" s="40"/>
      <c r="C36" s="41"/>
      <c r="D36" s="40"/>
      <c r="E36" s="41"/>
    </row>
    <row r="37" customFormat="false" ht="14.4" hidden="false" customHeight="true" outlineLevel="0" collapsed="false">
      <c r="B37" s="40"/>
      <c r="C37" s="41"/>
      <c r="D37" s="40"/>
      <c r="E37" s="41"/>
    </row>
    <row r="38" customFormat="false" ht="14.4" hidden="false" customHeight="true" outlineLevel="0" collapsed="false">
      <c r="B38" s="40" t="n">
        <f aca="false">DATE($B$1,10,31)</f>
        <v>43769</v>
      </c>
      <c r="C38" s="41" t="s">
        <v>79</v>
      </c>
      <c r="D38" s="45" t="n">
        <f aca="false">IF(WEEKDAY(DATE(B1,10,1))=1,DATE(B1,10,8), IF(WEEKDAY(DATE(B1,10,2))=1,DATE(B1,10,9), IF(WEEKDAY(DATE(B1,10,3))=1,DATE(B1,10,10), IF(WEEKDAY(DATE(B1,10,4))=1,DATE(B1,10,11), IF(WEEKDAY(DATE(B1,10,5))=1,DATE(B1,10,12), IF(WEEKDAY(DATE(B1,10,6))=1,DATE(B1,10,13), IF(WEEKDAY(DATE(B1,10,7))=1,DATE(B1,10,14),"n")))))))</f>
        <v>43751</v>
      </c>
      <c r="E38" s="41" t="s">
        <v>80</v>
      </c>
      <c r="L38" s="1"/>
      <c r="M38" s="1"/>
      <c r="N38" s="1"/>
      <c r="O38" s="1"/>
    </row>
    <row r="39" customFormat="false" ht="14.4" hidden="false" customHeight="true" outlineLevel="0" collapsed="false">
      <c r="D39" s="45" t="n">
        <f aca="false">IF(WEEKDAY(DATE(B1,10,1))=2,DATE(B1,10,8), IF(WEEKDAY(DATE(B1,10,2))=2,DATE(B1,10,9), IF(WEEKDAY(DATE(B1,10,3))=2,DATE(B1,10,10), IF(WEEKDAY(DATE(B1,10,4))=2,DATE(B1,10,11), IF(WEEKDAY(DATE(B1,10,5))=2,DATE(B1,10,12), IF(WEEKDAY(DATE(B1,10,6))=2,DATE(B1,10,13), IF(WEEKDAY(DATE(B1,10,7))=2,DATE(B1,10,14),"n")))))))</f>
        <v>43752</v>
      </c>
      <c r="E39" s="41" t="s">
        <v>81</v>
      </c>
      <c r="L39" s="1"/>
      <c r="M39" s="1"/>
      <c r="N39" s="1"/>
      <c r="O39" s="1"/>
    </row>
    <row r="40" customFormat="false" ht="14.4" hidden="false" customHeight="true" outlineLevel="0" collapsed="false">
      <c r="B40" s="40" t="n">
        <f aca="false">DATE($B$1,11,11)</f>
        <v>43780</v>
      </c>
      <c r="C40" s="41" t="s">
        <v>82</v>
      </c>
      <c r="D40" s="45" t="n">
        <f aca="false">D39+7</f>
        <v>43759</v>
      </c>
      <c r="E40" s="41" t="s">
        <v>83</v>
      </c>
      <c r="L40" s="1"/>
      <c r="M40" s="1"/>
      <c r="N40" s="1"/>
      <c r="O40" s="1"/>
    </row>
    <row r="41" customFormat="false" ht="14.4" hidden="false" customHeight="true" outlineLevel="0" collapsed="false">
      <c r="B41" s="40"/>
      <c r="C41" s="41"/>
      <c r="D41" s="45" t="n">
        <f aca="false">IF(WEEKDAY(DATE(B1,11,1))=2,DATE(B1,11,2), IF(WEEKDAY(DATE(B1,11,2))=2,DATE(B1,11,3), IF(WEEKDAY(DATE(B1,11,3))=2,DATE(B1,11,4), IF(WEEKDAY(DATE(B1,11,4))=2,DATE(B1,11,5), IF(WEEKDAY(DATE(B1,11,5))=2,DATE(B1,11,6), IF(WEEKDAY(DATE(B1,11,6))=2,DATE(B1,11,7), IF(WEEKDAY(DATE(B1,11,7))=2,DATE(B1,11,8),"n")))))))</f>
        <v>43774</v>
      </c>
      <c r="E41" s="41" t="s">
        <v>84</v>
      </c>
      <c r="L41" s="1"/>
      <c r="M41" s="1"/>
      <c r="N41" s="1"/>
      <c r="O41" s="1"/>
    </row>
    <row r="42" customFormat="false" ht="14.4" hidden="false" customHeight="true" outlineLevel="0" collapsed="false">
      <c r="B42" s="40"/>
      <c r="C42" s="41"/>
      <c r="D42" s="40" t="n">
        <f aca="false">DATE(B1,11,7)</f>
        <v>43776</v>
      </c>
      <c r="E42" s="41" t="s">
        <v>85</v>
      </c>
      <c r="L42" s="1"/>
      <c r="M42" s="1"/>
      <c r="N42" s="1"/>
      <c r="O42" s="1"/>
    </row>
    <row r="43" customFormat="false" ht="14.4" hidden="false" customHeight="true" outlineLevel="0" collapsed="false">
      <c r="B43" s="40" t="n">
        <f aca="false">DATE($B$1,12,25)</f>
        <v>43824</v>
      </c>
      <c r="C43" s="41" t="s">
        <v>86</v>
      </c>
      <c r="D43" s="45" t="n">
        <f aca="false">IF(WEEKDAY(DATE(B1,11,1))=5,DATE(B1,11,22), IF(WEEKDAY(DATE(B1,11,2))=5,DATE(B1,11,23), IF(WEEKDAY(DATE(B1,11,3))=5,DATE(B1,11,24), IF(WEEKDAY(DATE(B1,11,4))=5,DATE(B1,11,25), IF(WEEKDAY(DATE(B1,11,5))=5,DATE(B1,11,26), IF(WEEKDAY(DATE(B1,11,6))=5,DATE(B1,11,27), IF(WEEKDAY(DATE(B1,11,7))=5,DATE(B1,11,28),"n")))))))</f>
        <v>43797</v>
      </c>
      <c r="E43" s="41" t="s">
        <v>87</v>
      </c>
      <c r="L43" s="1"/>
      <c r="M43" s="1"/>
      <c r="N43" s="1"/>
      <c r="O43" s="1"/>
    </row>
    <row r="44" customFormat="false" ht="14.4" hidden="false" customHeight="true" outlineLevel="0" collapsed="false">
      <c r="B44" s="46" t="n">
        <f aca="false">DATE(B1+1,12,31)</f>
        <v>44196</v>
      </c>
      <c r="C44" s="47" t="s">
        <v>43</v>
      </c>
      <c r="D44" s="48" t="n">
        <f aca="false">D43+1</f>
        <v>43798</v>
      </c>
      <c r="E44" s="47" t="s">
        <v>88</v>
      </c>
      <c r="L44" s="1"/>
      <c r="M44" s="1"/>
      <c r="N44" s="1"/>
      <c r="O44" s="1"/>
    </row>
  </sheetData>
  <sheetProtection sheet="true" objects="true" scenarios="true"/>
  <mergeCells count="7">
    <mergeCell ref="B2:C2"/>
    <mergeCell ref="D2:E2"/>
    <mergeCell ref="F2:G2"/>
    <mergeCell ref="H2:I2"/>
    <mergeCell ref="J2:K2"/>
    <mergeCell ref="G21:J27"/>
    <mergeCell ref="H29:M30"/>
  </mergeCells>
  <printOptions headings="false" gridLines="true" gridLinesSet="true" horizontalCentered="false" verticalCentered="false"/>
  <pageMargins left="0.7875" right="0.7875" top="1.025" bottom="1.02638888888889" header="0.7875" footer="0.7875"/>
  <pageSetup paperSize="9" scale="100" firstPageNumber="1" fitToWidth="1" fitToHeight="1" pageOrder="downThenOver" orientation="portrait" blackAndWhite="false" draft="false" cellComments="none" useFirstPageNumber="true" horizontalDpi="300" verticalDpi="300" copies="1"/>
  <headerFooter differentFirst="false" differentOddEven="false">
    <oddHeader>&amp;C&amp;"Arial,Regular"&amp;10&amp;A</oddHeader>
    <oddFooter>&amp;C&amp;"Arial,Regular"&amp;10Page &amp;P</oddFooter>
  </headerFooter>
  <legacyDrawing r:id="rId2"/>
</worksheet>
</file>

<file path=xl/worksheets/sheet6.xml><?xml version="1.0" encoding="utf-8"?>
<worksheet xmlns="http://schemas.openxmlformats.org/spreadsheetml/2006/main" xmlns:r="http://schemas.openxmlformats.org/officeDocument/2006/relationships">
  <sheetPr filterMode="false">
    <pageSetUpPr fitToPage="false"/>
  </sheetPr>
  <dimension ref="A1:O103"/>
  <sheetViews>
    <sheetView showFormulas="false" showGridLines="true" showRowColHeaders="fals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2.85" zeroHeight="false" outlineLevelRow="0" outlineLevelCol="0"/>
  <cols>
    <col collapsed="false" customWidth="true" hidden="false" outlineLevel="0" max="1" min="1" style="2" width="6.47"/>
    <col collapsed="false" customWidth="true" hidden="false" outlineLevel="0" max="2" min="2" style="2" width="22.46"/>
    <col collapsed="false" customWidth="true" hidden="false" outlineLevel="0" max="3" min="3" style="2" width="78.18"/>
    <col collapsed="false" customWidth="true" hidden="false" outlineLevel="0" max="4" min="4" style="2" width="12.59"/>
    <col collapsed="false" customWidth="true" hidden="false" outlineLevel="0" max="5" min="5" style="2" width="7.24"/>
    <col collapsed="false" customWidth="true" hidden="false" outlineLevel="0" max="1025" min="6" style="2" width="12.59"/>
  </cols>
  <sheetData>
    <row r="1" customFormat="false" ht="12.85" hidden="false" customHeight="false" outlineLevel="0" collapsed="false">
      <c r="A1" s="49" t="s">
        <v>89</v>
      </c>
      <c r="B1" s="50"/>
      <c r="C1" s="51"/>
    </row>
    <row r="2" customFormat="false" ht="13.4" hidden="false" customHeight="false" outlineLevel="0" collapsed="false">
      <c r="A2" s="50"/>
      <c r="B2" s="50" t="s">
        <v>90</v>
      </c>
      <c r="C2" s="51" t="s">
        <v>91</v>
      </c>
    </row>
    <row r="3" customFormat="false" ht="13.4" hidden="false" customHeight="false" outlineLevel="0" collapsed="false">
      <c r="A3" s="50"/>
      <c r="B3" s="50" t="s">
        <v>92</v>
      </c>
      <c r="C3" s="51" t="s">
        <v>93</v>
      </c>
    </row>
    <row r="4" customFormat="false" ht="25.35" hidden="false" customHeight="false" outlineLevel="0" collapsed="false">
      <c r="A4" s="50"/>
      <c r="B4" s="50" t="s">
        <v>94</v>
      </c>
      <c r="C4" s="51" t="s">
        <v>95</v>
      </c>
    </row>
    <row r="5" customFormat="false" ht="12.85" hidden="false" customHeight="false" outlineLevel="0" collapsed="false">
      <c r="A5" s="50"/>
      <c r="B5" s="50"/>
      <c r="C5" s="51"/>
    </row>
    <row r="6" customFormat="false" ht="13.4" hidden="false" customHeight="false" outlineLevel="0" collapsed="false">
      <c r="A6" s="50" t="s">
        <v>96</v>
      </c>
      <c r="B6" s="50"/>
      <c r="C6" s="18" t="s">
        <v>97</v>
      </c>
    </row>
    <row r="7" customFormat="false" ht="13.4" hidden="false" customHeight="false" outlineLevel="0" collapsed="false">
      <c r="A7" s="15"/>
      <c r="B7" s="15" t="s">
        <v>98</v>
      </c>
      <c r="C7" s="18" t="s">
        <v>99</v>
      </c>
    </row>
    <row r="8" customFormat="false" ht="12.85" hidden="false" customHeight="false" outlineLevel="0" collapsed="false">
      <c r="A8" s="15"/>
      <c r="B8" s="15" t="s">
        <v>100</v>
      </c>
      <c r="C8" s="18" t="s">
        <v>101</v>
      </c>
    </row>
    <row r="9" customFormat="false" ht="13.4" hidden="false" customHeight="false" outlineLevel="0" collapsed="false">
      <c r="A9" s="15"/>
      <c r="B9" s="15" t="s">
        <v>102</v>
      </c>
      <c r="C9" s="18" t="s">
        <v>103</v>
      </c>
    </row>
    <row r="10" customFormat="false" ht="12.85" hidden="false" customHeight="false" outlineLevel="0" collapsed="false">
      <c r="A10" s="15"/>
      <c r="B10" s="15" t="s">
        <v>104</v>
      </c>
      <c r="C10" s="18" t="s">
        <v>105</v>
      </c>
    </row>
    <row r="11" customFormat="false" ht="13.4" hidden="false" customHeight="false" outlineLevel="0" collapsed="false">
      <c r="A11" s="15"/>
      <c r="B11" s="15" t="s">
        <v>106</v>
      </c>
      <c r="C11" s="18" t="s">
        <v>107</v>
      </c>
    </row>
    <row r="12" customFormat="false" ht="12.85" hidden="false" customHeight="false" outlineLevel="0" collapsed="false">
      <c r="A12" s="15"/>
      <c r="B12" s="15"/>
      <c r="C12" s="18"/>
    </row>
    <row r="13" customFormat="false" ht="12.85" hidden="false" customHeight="false" outlineLevel="0" collapsed="false">
      <c r="A13" s="50" t="s">
        <v>108</v>
      </c>
      <c r="B13" s="50"/>
      <c r="C13" s="51"/>
    </row>
    <row r="14" customFormat="false" ht="13.4" hidden="false" customHeight="false" outlineLevel="0" collapsed="false">
      <c r="A14" s="50"/>
      <c r="B14" s="50"/>
      <c r="C14" s="51" t="s">
        <v>109</v>
      </c>
    </row>
    <row r="15" customFormat="false" ht="13.4" hidden="false" customHeight="false" outlineLevel="0" collapsed="false">
      <c r="A15" s="15"/>
      <c r="B15" s="15" t="s">
        <v>110</v>
      </c>
      <c r="C15" s="18" t="s">
        <v>111</v>
      </c>
    </row>
    <row r="16" customFormat="false" ht="13.4" hidden="false" customHeight="false" outlineLevel="0" collapsed="false">
      <c r="A16" s="15"/>
      <c r="B16" s="15" t="s">
        <v>112</v>
      </c>
      <c r="C16" s="18" t="s">
        <v>113</v>
      </c>
    </row>
    <row r="17" customFormat="false" ht="13.4" hidden="false" customHeight="false" outlineLevel="0" collapsed="false">
      <c r="A17" s="15"/>
      <c r="B17" s="15" t="s">
        <v>114</v>
      </c>
      <c r="C17" s="18" t="s">
        <v>115</v>
      </c>
    </row>
    <row r="18" customFormat="false" ht="13.4" hidden="false" customHeight="false" outlineLevel="0" collapsed="false">
      <c r="A18" s="15"/>
      <c r="B18" s="15" t="s">
        <v>116</v>
      </c>
      <c r="C18" s="18" t="s">
        <v>117</v>
      </c>
    </row>
    <row r="19" customFormat="false" ht="13.4" hidden="false" customHeight="false" outlineLevel="0" collapsed="false">
      <c r="A19" s="15"/>
      <c r="B19" s="15" t="s">
        <v>118</v>
      </c>
      <c r="C19" s="18" t="s">
        <v>119</v>
      </c>
    </row>
    <row r="20" customFormat="false" ht="13.4" hidden="false" customHeight="false" outlineLevel="0" collapsed="false">
      <c r="A20" s="15"/>
      <c r="B20" s="15" t="s">
        <v>120</v>
      </c>
      <c r="C20" s="18" t="s">
        <v>121</v>
      </c>
    </row>
    <row r="21" customFormat="false" ht="13.4" hidden="false" customHeight="false" outlineLevel="0" collapsed="false">
      <c r="A21" s="15"/>
      <c r="B21" s="15" t="s">
        <v>122</v>
      </c>
      <c r="C21" s="18" t="s">
        <v>123</v>
      </c>
    </row>
    <row r="22" customFormat="false" ht="13.4" hidden="false" customHeight="false" outlineLevel="0" collapsed="false">
      <c r="A22" s="15"/>
      <c r="B22" s="15" t="s">
        <v>124</v>
      </c>
      <c r="C22" s="18" t="s">
        <v>125</v>
      </c>
    </row>
    <row r="23" customFormat="false" ht="13.4" hidden="false" customHeight="false" outlineLevel="0" collapsed="false">
      <c r="A23" s="15"/>
      <c r="B23" s="15" t="s">
        <v>126</v>
      </c>
      <c r="C23" s="18" t="s">
        <v>127</v>
      </c>
    </row>
    <row r="24" customFormat="false" ht="13.4" hidden="false" customHeight="false" outlineLevel="0" collapsed="false">
      <c r="A24" s="15"/>
      <c r="B24" s="15" t="s">
        <v>128</v>
      </c>
      <c r="C24" s="18" t="s">
        <v>129</v>
      </c>
    </row>
    <row r="25" customFormat="false" ht="13.4" hidden="false" customHeight="false" outlineLevel="0" collapsed="false">
      <c r="A25" s="15"/>
      <c r="B25" s="15" t="s">
        <v>130</v>
      </c>
      <c r="C25" s="18" t="s">
        <v>131</v>
      </c>
    </row>
    <row r="26" customFormat="false" ht="13.4" hidden="false" customHeight="false" outlineLevel="0" collapsed="false">
      <c r="A26" s="15"/>
      <c r="B26" s="15" t="s">
        <v>132</v>
      </c>
      <c r="C26" s="18" t="s">
        <v>123</v>
      </c>
    </row>
    <row r="27" customFormat="false" ht="13.4" hidden="false" customHeight="false" outlineLevel="0" collapsed="false">
      <c r="A27" s="15"/>
      <c r="B27" s="15" t="s">
        <v>133</v>
      </c>
      <c r="C27" s="18" t="s">
        <v>134</v>
      </c>
    </row>
    <row r="28" customFormat="false" ht="13.4" hidden="false" customHeight="false" outlineLevel="0" collapsed="false">
      <c r="A28" s="15"/>
      <c r="B28" s="15" t="s">
        <v>135</v>
      </c>
      <c r="C28" s="18" t="s">
        <v>136</v>
      </c>
    </row>
    <row r="29" customFormat="false" ht="13.4" hidden="false" customHeight="false" outlineLevel="0" collapsed="false">
      <c r="A29" s="15"/>
      <c r="B29" s="15" t="s">
        <v>137</v>
      </c>
      <c r="C29" s="18" t="s">
        <v>138</v>
      </c>
    </row>
    <row r="30" customFormat="false" ht="13.4" hidden="false" customHeight="false" outlineLevel="0" collapsed="false">
      <c r="A30" s="15"/>
      <c r="B30" s="15" t="s">
        <v>139</v>
      </c>
      <c r="C30" s="18" t="s">
        <v>140</v>
      </c>
      <c r="D30" s="19"/>
    </row>
    <row r="31" customFormat="false" ht="13.4" hidden="false" customHeight="false" outlineLevel="0" collapsed="false">
      <c r="A31" s="15"/>
      <c r="B31" s="52" t="s">
        <v>141</v>
      </c>
      <c r="C31" s="18" t="s">
        <v>142</v>
      </c>
      <c r="D31" s="19"/>
    </row>
    <row r="32" customFormat="false" ht="12.85" hidden="false" customHeight="false" outlineLevel="0" collapsed="false">
      <c r="A32" s="15"/>
      <c r="B32" s="15"/>
      <c r="C32" s="18"/>
    </row>
    <row r="33" customFormat="false" ht="12.85" hidden="false" customHeight="false" outlineLevel="0" collapsed="false">
      <c r="A33" s="50" t="s">
        <v>143</v>
      </c>
      <c r="B33" s="50"/>
      <c r="C33" s="51"/>
    </row>
    <row r="34" customFormat="false" ht="13.4" hidden="false" customHeight="false" outlineLevel="0" collapsed="false">
      <c r="A34" s="15"/>
      <c r="B34" s="15"/>
      <c r="C34" s="18" t="s">
        <v>144</v>
      </c>
    </row>
    <row r="35" customFormat="false" ht="25.35" hidden="false" customHeight="false" outlineLevel="0" collapsed="false">
      <c r="A35" s="15"/>
      <c r="B35" s="15"/>
      <c r="C35" s="18" t="s">
        <v>145</v>
      </c>
    </row>
    <row r="36" customFormat="false" ht="12.85" hidden="false" customHeight="false" outlineLevel="0" collapsed="false">
      <c r="A36" s="15"/>
      <c r="B36" s="15" t="s">
        <v>146</v>
      </c>
      <c r="C36" s="18"/>
    </row>
    <row r="37" customFormat="false" ht="25.35" hidden="false" customHeight="false" outlineLevel="0" collapsed="false">
      <c r="A37" s="15"/>
      <c r="B37" s="15"/>
      <c r="C37" s="18" t="s">
        <v>147</v>
      </c>
    </row>
    <row r="38" customFormat="false" ht="12.85" hidden="false" customHeight="false" outlineLevel="0" collapsed="false">
      <c r="A38" s="15"/>
      <c r="B38" s="15" t="s">
        <v>148</v>
      </c>
      <c r="C38" s="18"/>
      <c r="G38" s="1"/>
      <c r="H38" s="1"/>
      <c r="I38" s="1"/>
      <c r="J38" s="1"/>
      <c r="K38" s="1"/>
      <c r="L38" s="1"/>
      <c r="M38" s="1"/>
      <c r="N38" s="1"/>
      <c r="O38" s="1"/>
    </row>
    <row r="39" customFormat="false" ht="25.35" hidden="false" customHeight="false" outlineLevel="0" collapsed="false">
      <c r="A39" s="15"/>
      <c r="B39" s="15"/>
      <c r="C39" s="18" t="s">
        <v>149</v>
      </c>
      <c r="G39" s="1"/>
      <c r="H39" s="1"/>
      <c r="I39" s="1"/>
      <c r="J39" s="1"/>
      <c r="K39" s="1"/>
      <c r="L39" s="1"/>
      <c r="M39" s="1"/>
      <c r="N39" s="1"/>
      <c r="O39" s="1"/>
    </row>
    <row r="40" customFormat="false" ht="12.85" hidden="false" customHeight="false" outlineLevel="0" collapsed="false">
      <c r="A40" s="15"/>
      <c r="B40" s="15" t="s">
        <v>150</v>
      </c>
      <c r="C40" s="18"/>
      <c r="G40" s="1"/>
      <c r="H40" s="1"/>
      <c r="I40" s="1"/>
      <c r="J40" s="1"/>
      <c r="K40" s="1"/>
      <c r="L40" s="1"/>
      <c r="M40" s="1"/>
      <c r="N40" s="1"/>
      <c r="O40" s="1"/>
    </row>
    <row r="41" customFormat="false" ht="25.35" hidden="false" customHeight="false" outlineLevel="0" collapsed="false">
      <c r="A41" s="15"/>
      <c r="B41" s="15"/>
      <c r="C41" s="18" t="s">
        <v>151</v>
      </c>
      <c r="G41" s="1"/>
      <c r="H41" s="1"/>
      <c r="I41" s="1"/>
      <c r="J41" s="1"/>
      <c r="K41" s="1"/>
      <c r="L41" s="1"/>
      <c r="M41" s="1"/>
      <c r="N41" s="1"/>
      <c r="O41" s="1"/>
    </row>
    <row r="42" customFormat="false" ht="12.85" hidden="false" customHeight="false" outlineLevel="0" collapsed="false">
      <c r="A42" s="15"/>
      <c r="B42" s="15" t="s">
        <v>152</v>
      </c>
      <c r="C42" s="18"/>
      <c r="G42" s="1"/>
      <c r="H42" s="1"/>
      <c r="I42" s="1"/>
      <c r="J42" s="1"/>
      <c r="K42" s="1"/>
      <c r="L42" s="1"/>
      <c r="M42" s="1"/>
      <c r="N42" s="1"/>
      <c r="O42" s="1"/>
    </row>
    <row r="43" customFormat="false" ht="25.35" hidden="false" customHeight="false" outlineLevel="0" collapsed="false">
      <c r="A43" s="15"/>
      <c r="B43" s="15"/>
      <c r="C43" s="18" t="s">
        <v>153</v>
      </c>
      <c r="G43" s="1"/>
      <c r="H43" s="1"/>
      <c r="I43" s="1"/>
      <c r="J43" s="1"/>
      <c r="K43" s="1"/>
      <c r="L43" s="1"/>
      <c r="M43" s="1"/>
      <c r="N43" s="1"/>
      <c r="O43" s="1"/>
    </row>
    <row r="44" customFormat="false" ht="12.85" hidden="false" customHeight="false" outlineLevel="0" collapsed="false">
      <c r="A44" s="15"/>
      <c r="B44" s="15" t="s">
        <v>154</v>
      </c>
      <c r="C44" s="18"/>
      <c r="G44" s="1"/>
      <c r="H44" s="1"/>
      <c r="I44" s="1"/>
      <c r="J44" s="1"/>
      <c r="K44" s="1"/>
      <c r="L44" s="1"/>
      <c r="M44" s="1"/>
      <c r="N44" s="1"/>
      <c r="O44" s="1"/>
    </row>
    <row r="45" customFormat="false" ht="25.35" hidden="false" customHeight="false" outlineLevel="0" collapsed="false">
      <c r="A45" s="15"/>
      <c r="B45" s="15"/>
      <c r="C45" s="18" t="s">
        <v>155</v>
      </c>
      <c r="G45" s="1"/>
      <c r="H45" s="1"/>
      <c r="I45" s="1"/>
      <c r="J45" s="1"/>
      <c r="K45" s="1"/>
      <c r="L45" s="1"/>
      <c r="M45" s="1"/>
      <c r="N45" s="1"/>
      <c r="O45" s="1"/>
    </row>
    <row r="46" customFormat="false" ht="12.85" hidden="false" customHeight="false" outlineLevel="0" collapsed="false">
      <c r="A46" s="15"/>
      <c r="B46" s="15" t="s">
        <v>156</v>
      </c>
      <c r="C46" s="18"/>
      <c r="G46" s="1"/>
      <c r="H46" s="1"/>
      <c r="I46" s="1"/>
      <c r="J46" s="1"/>
      <c r="K46" s="1"/>
      <c r="L46" s="1"/>
      <c r="M46" s="1"/>
      <c r="N46" s="1"/>
      <c r="O46" s="1"/>
    </row>
    <row r="47" customFormat="false" ht="25.35" hidden="false" customHeight="false" outlineLevel="0" collapsed="false">
      <c r="A47" s="15"/>
      <c r="B47" s="15"/>
      <c r="C47" s="18" t="s">
        <v>157</v>
      </c>
      <c r="G47" s="1"/>
      <c r="H47" s="1"/>
      <c r="I47" s="1"/>
      <c r="J47" s="1"/>
      <c r="K47" s="1"/>
      <c r="L47" s="1"/>
      <c r="M47" s="1"/>
      <c r="N47" s="1"/>
      <c r="O47" s="1"/>
    </row>
    <row r="48" customFormat="false" ht="12.85" hidden="false" customHeight="false" outlineLevel="0" collapsed="false">
      <c r="A48" s="15"/>
      <c r="B48" s="15" t="s">
        <v>158</v>
      </c>
      <c r="C48" s="18"/>
      <c r="G48" s="1"/>
      <c r="H48" s="1"/>
      <c r="I48" s="1"/>
      <c r="J48" s="1"/>
      <c r="K48" s="1"/>
      <c r="L48" s="1"/>
      <c r="M48" s="1"/>
      <c r="N48" s="1"/>
      <c r="O48" s="1"/>
    </row>
    <row r="49" customFormat="false" ht="25.35" hidden="false" customHeight="false" outlineLevel="0" collapsed="false">
      <c r="A49" s="15"/>
      <c r="B49" s="15"/>
      <c r="C49" s="18" t="s">
        <v>159</v>
      </c>
      <c r="G49" s="1"/>
      <c r="H49" s="1"/>
      <c r="I49" s="1"/>
      <c r="J49" s="1"/>
      <c r="K49" s="1"/>
      <c r="L49" s="1"/>
      <c r="M49" s="1"/>
      <c r="N49" s="1"/>
      <c r="O49" s="1"/>
    </row>
    <row r="50" customFormat="false" ht="12.85" hidden="false" customHeight="false" outlineLevel="0" collapsed="false">
      <c r="A50" s="15"/>
      <c r="B50" s="15" t="s">
        <v>160</v>
      </c>
      <c r="C50" s="18"/>
      <c r="G50" s="1"/>
      <c r="H50" s="1"/>
      <c r="I50" s="1"/>
      <c r="J50" s="1"/>
      <c r="K50" s="1"/>
      <c r="L50" s="1"/>
      <c r="M50" s="1"/>
      <c r="N50" s="1"/>
      <c r="O50" s="1"/>
    </row>
    <row r="51" customFormat="false" ht="25.35" hidden="false" customHeight="false" outlineLevel="0" collapsed="false">
      <c r="A51" s="15"/>
      <c r="B51" s="15"/>
      <c r="C51" s="18" t="s">
        <v>161</v>
      </c>
      <c r="G51" s="1"/>
      <c r="H51" s="1"/>
      <c r="I51" s="1"/>
      <c r="J51" s="1"/>
      <c r="K51" s="1"/>
      <c r="L51" s="1"/>
      <c r="M51" s="1"/>
      <c r="N51" s="1"/>
      <c r="O51" s="1"/>
    </row>
    <row r="52" customFormat="false" ht="12.85" hidden="false" customHeight="false" outlineLevel="0" collapsed="false">
      <c r="A52" s="15"/>
      <c r="B52" s="15"/>
      <c r="C52" s="18"/>
      <c r="G52" s="1"/>
      <c r="H52" s="1"/>
      <c r="I52" s="1"/>
      <c r="J52" s="1"/>
      <c r="K52" s="1"/>
      <c r="L52" s="1"/>
      <c r="M52" s="1"/>
      <c r="N52" s="1"/>
      <c r="O52" s="1"/>
    </row>
    <row r="53" customFormat="false" ht="12.85" hidden="false" customHeight="false" outlineLevel="0" collapsed="false">
      <c r="A53" s="2" t="s">
        <v>162</v>
      </c>
      <c r="C53" s="2" t="s">
        <v>163</v>
      </c>
      <c r="G53" s="1"/>
      <c r="H53" s="1"/>
      <c r="I53" s="1"/>
      <c r="J53" s="1"/>
      <c r="K53" s="1"/>
      <c r="L53" s="1"/>
      <c r="M53" s="1"/>
      <c r="N53" s="1"/>
      <c r="O53" s="1"/>
    </row>
    <row r="54" customFormat="false" ht="12.85" hidden="false" customHeight="false" outlineLevel="0" collapsed="false">
      <c r="C54" s="2" t="s">
        <v>164</v>
      </c>
      <c r="G54" s="1"/>
      <c r="H54" s="1"/>
      <c r="I54" s="1"/>
      <c r="J54" s="1"/>
      <c r="K54" s="1"/>
      <c r="L54" s="1"/>
      <c r="M54" s="1"/>
      <c r="N54" s="1"/>
      <c r="O54" s="1"/>
    </row>
    <row r="55" customFormat="false" ht="12.85" hidden="false" customHeight="false" outlineLevel="0" collapsed="false">
      <c r="C55" s="2" t="s">
        <v>165</v>
      </c>
      <c r="G55" s="1"/>
      <c r="H55" s="1"/>
      <c r="I55" s="1"/>
      <c r="J55" s="1"/>
      <c r="K55" s="1"/>
      <c r="L55" s="1"/>
      <c r="M55" s="1"/>
      <c r="N55" s="1"/>
      <c r="O55" s="1"/>
    </row>
    <row r="56" customFormat="false" ht="12.85" hidden="false" customHeight="false" outlineLevel="0" collapsed="false">
      <c r="G56" s="1"/>
      <c r="H56" s="1"/>
      <c r="I56" s="1"/>
      <c r="J56" s="1"/>
      <c r="K56" s="1"/>
      <c r="L56" s="1"/>
      <c r="M56" s="1"/>
      <c r="N56" s="1"/>
      <c r="O56" s="1"/>
    </row>
    <row r="57" customFormat="false" ht="12.85" hidden="false" customHeight="false" outlineLevel="0" collapsed="false">
      <c r="A57" s="8" t="s">
        <v>166</v>
      </c>
      <c r="B57" s="9"/>
      <c r="G57" s="1"/>
      <c r="H57" s="1"/>
      <c r="I57" s="1"/>
      <c r="J57" s="1"/>
      <c r="K57" s="1"/>
      <c r="L57" s="1"/>
      <c r="M57" s="1"/>
      <c r="N57" s="1"/>
      <c r="O57" s="1"/>
    </row>
    <row r="58" customFormat="false" ht="12.85" hidden="false" customHeight="false" outlineLevel="0" collapsed="false">
      <c r="A58" s="3" t="s">
        <v>167</v>
      </c>
      <c r="G58" s="1"/>
      <c r="H58" s="1"/>
      <c r="I58" s="1"/>
      <c r="J58" s="1"/>
      <c r="K58" s="1"/>
      <c r="L58" s="1"/>
      <c r="M58" s="1"/>
      <c r="N58" s="1"/>
      <c r="O58" s="1"/>
    </row>
    <row r="59" customFormat="false" ht="61.15" hidden="false" customHeight="false" outlineLevel="0" collapsed="false">
      <c r="A59" s="3"/>
      <c r="B59" s="53" t="s">
        <v>168</v>
      </c>
      <c r="C59" s="19" t="s">
        <v>169</v>
      </c>
      <c r="G59" s="1"/>
      <c r="H59" s="1"/>
      <c r="I59" s="1"/>
      <c r="J59" s="1"/>
      <c r="K59" s="1"/>
      <c r="L59" s="1"/>
      <c r="M59" s="1"/>
      <c r="N59" s="1"/>
      <c r="O59" s="1"/>
    </row>
    <row r="60" customFormat="false" ht="37.3" hidden="false" customHeight="false" outlineLevel="0" collapsed="false">
      <c r="A60" s="3"/>
      <c r="B60" s="53" t="s">
        <v>170</v>
      </c>
      <c r="C60" s="19" t="s">
        <v>171</v>
      </c>
      <c r="G60" s="1"/>
      <c r="H60" s="1"/>
      <c r="I60" s="1"/>
      <c r="J60" s="1"/>
      <c r="K60" s="1"/>
      <c r="L60" s="1"/>
      <c r="M60" s="1"/>
      <c r="N60" s="1"/>
      <c r="O60" s="1"/>
    </row>
    <row r="61" customFormat="false" ht="12.85" hidden="false" customHeight="false" outlineLevel="0" collapsed="false">
      <c r="A61" s="3"/>
      <c r="G61" s="1"/>
      <c r="H61" s="1"/>
      <c r="I61" s="1"/>
      <c r="J61" s="1"/>
      <c r="K61" s="1"/>
      <c r="L61" s="1"/>
      <c r="M61" s="1"/>
      <c r="N61" s="1"/>
      <c r="O61" s="1"/>
    </row>
    <row r="62" customFormat="false" ht="12.85" hidden="false" customHeight="false" outlineLevel="0" collapsed="false">
      <c r="A62" s="15" t="s">
        <v>172</v>
      </c>
      <c r="G62" s="1"/>
      <c r="H62" s="1"/>
      <c r="I62" s="1"/>
      <c r="J62" s="1"/>
      <c r="K62" s="1"/>
      <c r="L62" s="1"/>
      <c r="M62" s="1"/>
      <c r="N62" s="1"/>
      <c r="O62" s="1"/>
    </row>
    <row r="63" customFormat="false" ht="25.35" hidden="false" customHeight="false" outlineLevel="0" collapsed="false">
      <c r="B63" s="2" t="s">
        <v>173</v>
      </c>
      <c r="C63" s="19" t="s">
        <v>174</v>
      </c>
      <c r="G63" s="1"/>
      <c r="H63" s="1"/>
      <c r="I63" s="1"/>
      <c r="J63" s="1"/>
      <c r="K63" s="1"/>
      <c r="L63" s="1"/>
      <c r="M63" s="1"/>
      <c r="N63" s="1"/>
      <c r="O63" s="1"/>
    </row>
    <row r="64" customFormat="false" ht="25.35" hidden="false" customHeight="false" outlineLevel="0" collapsed="false">
      <c r="B64" s="2" t="s">
        <v>175</v>
      </c>
      <c r="C64" s="19" t="s">
        <v>176</v>
      </c>
      <c r="G64" s="1"/>
      <c r="H64" s="1"/>
      <c r="I64" s="1"/>
      <c r="J64" s="1"/>
      <c r="K64" s="1"/>
      <c r="L64" s="1"/>
      <c r="M64" s="1"/>
      <c r="N64" s="1"/>
      <c r="O64" s="1"/>
    </row>
    <row r="65" customFormat="false" ht="25.35" hidden="false" customHeight="false" outlineLevel="0" collapsed="false">
      <c r="A65" s="3"/>
      <c r="B65" s="2" t="s">
        <v>177</v>
      </c>
      <c r="C65" s="19" t="s">
        <v>178</v>
      </c>
      <c r="G65" s="1"/>
      <c r="H65" s="1"/>
      <c r="I65" s="1"/>
      <c r="J65" s="1"/>
      <c r="K65" s="1"/>
      <c r="L65" s="1"/>
      <c r="M65" s="1"/>
      <c r="N65" s="1"/>
      <c r="O65" s="1"/>
    </row>
    <row r="66" customFormat="false" ht="25.35" hidden="false" customHeight="false" outlineLevel="0" collapsed="false">
      <c r="B66" s="2" t="s">
        <v>179</v>
      </c>
      <c r="C66" s="19" t="s">
        <v>180</v>
      </c>
      <c r="G66" s="1"/>
      <c r="H66" s="1"/>
      <c r="I66" s="1"/>
      <c r="J66" s="1"/>
      <c r="K66" s="1"/>
      <c r="L66" s="1"/>
      <c r="M66" s="1"/>
      <c r="N66" s="1"/>
      <c r="O66" s="1"/>
    </row>
    <row r="67" customFormat="false" ht="12.85" hidden="false" customHeight="false" outlineLevel="0" collapsed="false">
      <c r="A67" s="15" t="s">
        <v>181</v>
      </c>
      <c r="G67" s="1"/>
      <c r="H67" s="1"/>
      <c r="I67" s="1"/>
      <c r="J67" s="1"/>
      <c r="K67" s="1"/>
      <c r="L67" s="1"/>
      <c r="M67" s="1"/>
      <c r="N67" s="1"/>
      <c r="O67" s="1"/>
    </row>
    <row r="68" customFormat="false" ht="12.85" hidden="false" customHeight="false" outlineLevel="0" collapsed="false">
      <c r="A68" s="15"/>
      <c r="B68" s="2" t="s">
        <v>182</v>
      </c>
      <c r="C68" s="2" t="s">
        <v>183</v>
      </c>
      <c r="G68" s="1"/>
      <c r="H68" s="1"/>
      <c r="I68" s="1"/>
      <c r="J68" s="1"/>
      <c r="K68" s="1"/>
      <c r="L68" s="1"/>
      <c r="M68" s="1"/>
      <c r="N68" s="1"/>
      <c r="O68" s="1"/>
    </row>
    <row r="69" customFormat="false" ht="12.85" hidden="false" customHeight="false" outlineLevel="0" collapsed="false">
      <c r="A69" s="15"/>
      <c r="B69" s="2" t="s">
        <v>184</v>
      </c>
      <c r="C69" s="2" t="s">
        <v>185</v>
      </c>
      <c r="G69" s="1"/>
      <c r="H69" s="1"/>
      <c r="I69" s="1"/>
      <c r="J69" s="1"/>
      <c r="K69" s="1"/>
      <c r="L69" s="1"/>
      <c r="M69" s="1"/>
      <c r="N69" s="1"/>
      <c r="O69" s="1"/>
    </row>
    <row r="70" customFormat="false" ht="12.85" hidden="false" customHeight="false" outlineLevel="0" collapsed="false">
      <c r="A70" s="15"/>
      <c r="B70" s="2" t="s">
        <v>98</v>
      </c>
      <c r="C70" s="2" t="s">
        <v>186</v>
      </c>
      <c r="G70" s="1"/>
      <c r="H70" s="1"/>
      <c r="I70" s="1"/>
      <c r="J70" s="1"/>
      <c r="K70" s="1"/>
      <c r="L70" s="1"/>
      <c r="M70" s="1"/>
      <c r="N70" s="1"/>
      <c r="O70" s="1"/>
    </row>
    <row r="71" customFormat="false" ht="12.85" hidden="false" customHeight="false" outlineLevel="0" collapsed="false">
      <c r="A71" s="15"/>
      <c r="B71" s="2" t="s">
        <v>187</v>
      </c>
      <c r="C71" s="2" t="s">
        <v>188</v>
      </c>
      <c r="G71" s="1"/>
      <c r="H71" s="1"/>
      <c r="I71" s="1"/>
      <c r="J71" s="1"/>
      <c r="K71" s="1"/>
      <c r="L71" s="1"/>
      <c r="M71" s="1"/>
      <c r="N71" s="1"/>
      <c r="O71" s="1"/>
    </row>
    <row r="72" customFormat="false" ht="12.85" hidden="false" customHeight="false" outlineLevel="0" collapsed="false">
      <c r="A72" s="15"/>
      <c r="B72" s="2" t="s">
        <v>189</v>
      </c>
      <c r="C72" s="2" t="s">
        <v>190</v>
      </c>
      <c r="G72" s="1"/>
      <c r="H72" s="1"/>
      <c r="I72" s="1"/>
      <c r="J72" s="1"/>
      <c r="K72" s="1"/>
      <c r="L72" s="1"/>
      <c r="M72" s="1"/>
      <c r="N72" s="1"/>
      <c r="O72" s="1"/>
    </row>
    <row r="73" customFormat="false" ht="12.85" hidden="false" customHeight="false" outlineLevel="0" collapsed="false">
      <c r="A73" s="15"/>
      <c r="B73" s="2" t="s">
        <v>191</v>
      </c>
      <c r="C73" s="2" t="s">
        <v>192</v>
      </c>
      <c r="G73" s="1"/>
      <c r="H73" s="1"/>
      <c r="I73" s="1"/>
      <c r="J73" s="1"/>
      <c r="K73" s="1"/>
      <c r="L73" s="1"/>
      <c r="M73" s="1"/>
      <c r="N73" s="1"/>
      <c r="O73" s="1"/>
    </row>
    <row r="74" customFormat="false" ht="12.85" hidden="false" customHeight="false" outlineLevel="0" collapsed="false">
      <c r="A74" s="15"/>
      <c r="B74" s="2" t="s">
        <v>193</v>
      </c>
      <c r="C74" s="2" t="s">
        <v>194</v>
      </c>
      <c r="G74" s="1"/>
      <c r="H74" s="1"/>
      <c r="I74" s="1"/>
      <c r="J74" s="1"/>
      <c r="K74" s="1"/>
      <c r="L74" s="1"/>
      <c r="M74" s="1"/>
      <c r="N74" s="1"/>
      <c r="O74" s="1"/>
    </row>
    <row r="75" customFormat="false" ht="12.85" hidden="false" customHeight="false" outlineLevel="0" collapsed="false">
      <c r="A75" s="15" t="s">
        <v>195</v>
      </c>
      <c r="B75" s="53"/>
      <c r="C75" s="19"/>
      <c r="G75" s="1"/>
      <c r="H75" s="1"/>
      <c r="I75" s="1"/>
      <c r="J75" s="1"/>
      <c r="K75" s="1"/>
      <c r="L75" s="1"/>
      <c r="M75" s="1"/>
      <c r="N75" s="1"/>
      <c r="O75" s="1"/>
    </row>
    <row r="76" customFormat="false" ht="12.85" hidden="false" customHeight="false" outlineLevel="0" collapsed="false">
      <c r="A76" s="53"/>
      <c r="B76" s="2" t="s">
        <v>196</v>
      </c>
      <c r="G76" s="1"/>
      <c r="H76" s="1"/>
      <c r="I76" s="1"/>
      <c r="J76" s="1"/>
      <c r="K76" s="1"/>
      <c r="L76" s="1"/>
      <c r="M76" s="1"/>
      <c r="N76" s="1"/>
      <c r="O76" s="1"/>
    </row>
    <row r="77" customFormat="false" ht="12.85" hidden="false" customHeight="false" outlineLevel="0" collapsed="false">
      <c r="G77" s="1"/>
      <c r="H77" s="1"/>
      <c r="I77" s="1"/>
      <c r="J77" s="1"/>
      <c r="K77" s="1"/>
      <c r="L77" s="1"/>
      <c r="M77" s="1"/>
      <c r="N77" s="1"/>
      <c r="O77" s="1"/>
    </row>
    <row r="78" customFormat="false" ht="12.85" hidden="false" customHeight="false" outlineLevel="0" collapsed="false">
      <c r="A78" s="2" t="s">
        <v>197</v>
      </c>
      <c r="G78" s="1"/>
      <c r="H78" s="1"/>
      <c r="I78" s="1"/>
      <c r="J78" s="1"/>
      <c r="K78" s="1"/>
      <c r="L78" s="1"/>
      <c r="M78" s="1"/>
      <c r="N78" s="1"/>
      <c r="O78" s="1"/>
    </row>
    <row r="79" customFormat="false" ht="12.85" hidden="false" customHeight="false" outlineLevel="0" collapsed="false">
      <c r="A79" s="2" t="s">
        <v>198</v>
      </c>
      <c r="G79" s="1"/>
      <c r="H79" s="1"/>
      <c r="I79" s="1"/>
      <c r="J79" s="1"/>
      <c r="K79" s="1"/>
      <c r="L79" s="1"/>
      <c r="M79" s="1"/>
      <c r="N79" s="1"/>
      <c r="O79" s="1"/>
    </row>
    <row r="80" customFormat="false" ht="12.85" hidden="false" customHeight="false" outlineLevel="0" collapsed="false">
      <c r="B80" s="2" t="s">
        <v>199</v>
      </c>
      <c r="G80" s="1"/>
      <c r="H80" s="1"/>
      <c r="I80" s="1"/>
      <c r="J80" s="1"/>
      <c r="K80" s="1"/>
      <c r="L80" s="1"/>
      <c r="M80" s="1"/>
      <c r="N80" s="1"/>
      <c r="O80" s="1"/>
    </row>
    <row r="81" customFormat="false" ht="12.85" hidden="false" customHeight="false" outlineLevel="0" collapsed="false">
      <c r="A81" s="2" t="s">
        <v>200</v>
      </c>
      <c r="G81" s="1"/>
      <c r="H81" s="1"/>
      <c r="I81" s="1"/>
      <c r="J81" s="1"/>
      <c r="K81" s="1"/>
      <c r="L81" s="1"/>
      <c r="M81" s="1"/>
      <c r="N81" s="1"/>
      <c r="O81" s="1"/>
    </row>
    <row r="82" customFormat="false" ht="13.4" hidden="false" customHeight="false" outlineLevel="0" collapsed="false">
      <c r="B82" s="2" t="s">
        <v>201</v>
      </c>
      <c r="G82" s="1"/>
      <c r="H82" s="1"/>
      <c r="I82" s="1"/>
      <c r="J82" s="1"/>
      <c r="K82" s="1"/>
      <c r="L82" s="1"/>
      <c r="M82" s="1"/>
      <c r="N82" s="1"/>
      <c r="O82" s="1"/>
    </row>
    <row r="83" customFormat="false" ht="12.85" hidden="false" customHeight="false" outlineLevel="0" collapsed="false">
      <c r="B83" s="2" t="s">
        <v>202</v>
      </c>
      <c r="G83" s="1"/>
      <c r="H83" s="1"/>
      <c r="I83" s="1"/>
      <c r="J83" s="1"/>
      <c r="K83" s="1"/>
      <c r="L83" s="1"/>
      <c r="M83" s="1"/>
      <c r="N83" s="1"/>
      <c r="O83" s="1"/>
    </row>
    <row r="84" customFormat="false" ht="12.85" hidden="false" customHeight="false" outlineLevel="0" collapsed="false">
      <c r="B84" s="2" t="s">
        <v>203</v>
      </c>
      <c r="G84" s="1"/>
      <c r="H84" s="1"/>
      <c r="I84" s="1"/>
      <c r="J84" s="1"/>
      <c r="K84" s="1"/>
      <c r="L84" s="1"/>
      <c r="M84" s="1"/>
      <c r="N84" s="1"/>
      <c r="O84" s="1"/>
    </row>
    <row r="85" customFormat="false" ht="12.85" hidden="false" customHeight="false" outlineLevel="0" collapsed="false">
      <c r="B85" s="2" t="s">
        <v>204</v>
      </c>
      <c r="G85" s="1"/>
      <c r="H85" s="1"/>
      <c r="I85" s="1"/>
      <c r="J85" s="1"/>
      <c r="K85" s="1"/>
      <c r="L85" s="1"/>
      <c r="M85" s="1"/>
      <c r="N85" s="1"/>
      <c r="O85" s="1"/>
    </row>
    <row r="86" customFormat="false" ht="12.85" hidden="false" customHeight="false" outlineLevel="0" collapsed="false">
      <c r="B86" s="2" t="s">
        <v>205</v>
      </c>
      <c r="G86" s="1"/>
      <c r="H86" s="1"/>
      <c r="I86" s="1"/>
      <c r="J86" s="1"/>
      <c r="K86" s="1"/>
      <c r="L86" s="1"/>
      <c r="M86" s="1"/>
      <c r="N86" s="1"/>
      <c r="O86" s="1"/>
    </row>
    <row r="87" customFormat="false" ht="12.85" hidden="false" customHeight="false" outlineLevel="0" collapsed="false">
      <c r="A87" s="2" t="s">
        <v>206</v>
      </c>
      <c r="G87" s="1"/>
      <c r="H87" s="1"/>
      <c r="I87" s="1"/>
      <c r="J87" s="1"/>
      <c r="K87" s="1"/>
      <c r="L87" s="1"/>
      <c r="M87" s="1"/>
      <c r="N87" s="1"/>
      <c r="O87" s="1"/>
    </row>
    <row r="88" customFormat="false" ht="12.85" hidden="false" customHeight="false" outlineLevel="0" collapsed="false">
      <c r="B88" s="2" t="s">
        <v>207</v>
      </c>
      <c r="G88" s="1"/>
      <c r="H88" s="1"/>
      <c r="I88" s="1"/>
      <c r="J88" s="1"/>
      <c r="K88" s="1"/>
      <c r="L88" s="1"/>
      <c r="M88" s="1"/>
      <c r="N88" s="1"/>
      <c r="O88" s="1"/>
    </row>
    <row r="89" customFormat="false" ht="12.85" hidden="false" customHeight="false" outlineLevel="0" collapsed="false">
      <c r="B89" s="2" t="s">
        <v>208</v>
      </c>
      <c r="G89" s="1"/>
      <c r="H89" s="1"/>
      <c r="I89" s="1"/>
      <c r="J89" s="1"/>
      <c r="K89" s="1"/>
      <c r="L89" s="1"/>
      <c r="M89" s="1"/>
      <c r="N89" s="1"/>
      <c r="O89" s="1"/>
    </row>
    <row r="90" customFormat="false" ht="25.35" hidden="false" customHeight="true" outlineLevel="0" collapsed="false">
      <c r="B90" s="19" t="s">
        <v>209</v>
      </c>
      <c r="C90" s="19"/>
      <c r="G90" s="1"/>
      <c r="H90" s="1"/>
      <c r="I90" s="1"/>
      <c r="J90" s="1"/>
      <c r="K90" s="1"/>
      <c r="L90" s="1"/>
      <c r="M90" s="1"/>
      <c r="N90" s="1"/>
      <c r="O90" s="1"/>
    </row>
    <row r="91" customFormat="false" ht="13.4" hidden="false" customHeight="false" outlineLevel="0" collapsed="false">
      <c r="A91" s="2" t="s">
        <v>210</v>
      </c>
      <c r="G91" s="1"/>
      <c r="H91" s="1"/>
      <c r="I91" s="1"/>
      <c r="J91" s="1"/>
      <c r="K91" s="1"/>
      <c r="L91" s="1"/>
      <c r="M91" s="1"/>
      <c r="N91" s="1"/>
      <c r="O91" s="1"/>
    </row>
    <row r="92" customFormat="false" ht="13.4" hidden="false" customHeight="false" outlineLevel="0" collapsed="false">
      <c r="B92" s="2" t="s">
        <v>211</v>
      </c>
      <c r="G92" s="1"/>
      <c r="H92" s="1"/>
      <c r="I92" s="1"/>
      <c r="J92" s="1"/>
      <c r="K92" s="1"/>
      <c r="L92" s="1"/>
      <c r="M92" s="1"/>
      <c r="N92" s="1"/>
      <c r="O92" s="1"/>
    </row>
    <row r="93" customFormat="false" ht="12.85" hidden="false" customHeight="false" outlineLevel="0" collapsed="false">
      <c r="B93" s="2" t="s">
        <v>202</v>
      </c>
      <c r="G93" s="1"/>
      <c r="H93" s="1"/>
      <c r="I93" s="1"/>
      <c r="J93" s="1"/>
      <c r="K93" s="1"/>
      <c r="L93" s="1"/>
      <c r="M93" s="1"/>
      <c r="N93" s="1"/>
      <c r="O93" s="1"/>
    </row>
    <row r="94" customFormat="false" ht="12.85" hidden="false" customHeight="false" outlineLevel="0" collapsed="false">
      <c r="B94" s="2" t="s">
        <v>203</v>
      </c>
      <c r="G94" s="1"/>
      <c r="H94" s="1"/>
      <c r="I94" s="1"/>
      <c r="J94" s="1"/>
      <c r="K94" s="1"/>
      <c r="L94" s="1"/>
      <c r="M94" s="1"/>
      <c r="N94" s="1"/>
      <c r="O94" s="1"/>
    </row>
    <row r="95" customFormat="false" ht="13.4" hidden="false" customHeight="false" outlineLevel="0" collapsed="false">
      <c r="B95" s="2" t="s">
        <v>212</v>
      </c>
      <c r="G95" s="1"/>
      <c r="H95" s="1"/>
      <c r="I95" s="1"/>
      <c r="J95" s="1"/>
      <c r="K95" s="1"/>
      <c r="L95" s="1"/>
      <c r="M95" s="1"/>
      <c r="N95" s="1"/>
      <c r="O95" s="1"/>
    </row>
    <row r="96" customFormat="false" ht="12.85" hidden="false" customHeight="false" outlineLevel="0" collapsed="false">
      <c r="B96" s="2" t="s">
        <v>205</v>
      </c>
      <c r="G96" s="1"/>
      <c r="H96" s="1"/>
      <c r="I96" s="1"/>
      <c r="J96" s="1"/>
      <c r="K96" s="1"/>
      <c r="L96" s="1"/>
      <c r="M96" s="1"/>
      <c r="N96" s="1"/>
      <c r="O96" s="1"/>
    </row>
    <row r="97" customFormat="false" ht="13.4" hidden="false" customHeight="false" outlineLevel="0" collapsed="false">
      <c r="A97" s="2" t="s">
        <v>213</v>
      </c>
      <c r="G97" s="1"/>
      <c r="H97" s="1"/>
      <c r="I97" s="1"/>
      <c r="J97" s="1"/>
      <c r="K97" s="1"/>
      <c r="L97" s="1"/>
      <c r="M97" s="1"/>
      <c r="N97" s="1"/>
      <c r="O97" s="1"/>
    </row>
    <row r="98" customFormat="false" ht="12.85" hidden="false" customHeight="false" outlineLevel="0" collapsed="false">
      <c r="A98" s="2" t="s">
        <v>214</v>
      </c>
      <c r="G98" s="1"/>
      <c r="H98" s="1"/>
      <c r="I98" s="1"/>
      <c r="J98" s="1"/>
      <c r="K98" s="1"/>
      <c r="L98" s="1"/>
      <c r="M98" s="1"/>
      <c r="N98" s="1"/>
      <c r="O98" s="1"/>
    </row>
    <row r="99" customFormat="false" ht="12.85" hidden="false" customHeight="false" outlineLevel="0" collapsed="false">
      <c r="B99" s="2" t="s">
        <v>215</v>
      </c>
      <c r="G99" s="1"/>
      <c r="H99" s="1"/>
      <c r="I99" s="1"/>
      <c r="J99" s="1"/>
      <c r="K99" s="1"/>
      <c r="L99" s="1"/>
      <c r="M99" s="1"/>
      <c r="N99" s="1"/>
      <c r="O99" s="1"/>
    </row>
    <row r="100" customFormat="false" ht="13.4" hidden="false" customHeight="true" outlineLevel="0" collapsed="false">
      <c r="B100" s="19" t="s">
        <v>216</v>
      </c>
      <c r="C100" s="19"/>
      <c r="D100" s="19"/>
      <c r="E100" s="19"/>
      <c r="F100" s="19"/>
      <c r="G100" s="1"/>
      <c r="H100" s="1"/>
      <c r="I100" s="1"/>
      <c r="J100" s="1"/>
      <c r="K100" s="1"/>
      <c r="L100" s="1"/>
      <c r="M100" s="1"/>
      <c r="N100" s="1"/>
      <c r="O100" s="1"/>
    </row>
    <row r="101" customFormat="false" ht="12.85" hidden="false" customHeight="false" outlineLevel="0" collapsed="false">
      <c r="B101" s="2" t="s">
        <v>217</v>
      </c>
      <c r="G101" s="1"/>
      <c r="H101" s="1"/>
      <c r="I101" s="1"/>
      <c r="J101" s="1"/>
      <c r="K101" s="1"/>
      <c r="L101" s="1"/>
      <c r="M101" s="1"/>
      <c r="N101" s="1"/>
      <c r="O101" s="1"/>
    </row>
    <row r="102" customFormat="false" ht="12.85" hidden="false" customHeight="false" outlineLevel="0" collapsed="false">
      <c r="G102" s="1"/>
      <c r="H102" s="1"/>
      <c r="I102" s="1"/>
      <c r="J102" s="1"/>
      <c r="K102" s="1"/>
      <c r="L102" s="1"/>
      <c r="M102" s="1"/>
      <c r="N102" s="1"/>
      <c r="O102" s="1"/>
    </row>
    <row r="103" customFormat="false" ht="12.85" hidden="false" customHeight="false" outlineLevel="0" collapsed="false">
      <c r="A103" s="2" t="s">
        <v>218</v>
      </c>
      <c r="B103" s="2" t="s">
        <v>219</v>
      </c>
      <c r="G103" s="1"/>
      <c r="H103" s="1"/>
      <c r="I103" s="1"/>
      <c r="J103" s="1"/>
      <c r="K103" s="1"/>
      <c r="L103" s="1"/>
      <c r="M103" s="1"/>
      <c r="N103" s="1"/>
      <c r="O103" s="1"/>
    </row>
  </sheetData>
  <sheetProtection sheet="true" objects="true" scenarios="true"/>
  <mergeCells count="2">
    <mergeCell ref="B90:C90"/>
    <mergeCell ref="B100:F100"/>
  </mergeCells>
  <printOptions headings="false" gridLines="false" gridLinesSet="true" horizontalCentered="false" verticalCentered="false"/>
  <pageMargins left="0.4" right="0.4" top="0.4" bottom="0.4" header="0.511805555555555" footer="0.511805555555555"/>
  <pageSetup paperSize="1" scale="100" firstPageNumber="1" fitToWidth="1" fitToHeight="1" pageOrder="downThenOver" orientation="portrait" blackAndWhite="false" draft="false" cellComments="none" useFirstPageNumber="true" horizontalDpi="300" verticalDpi="300" copies="1"/>
  <headerFooter differentFirst="false" differentOddEven="false">
    <oddHeader/>
    <oddFooter/>
  </headerFooter>
</worksheet>
</file>

<file path=docProps/app.xml><?xml version="1.0" encoding="utf-8"?>
<Properties xmlns="http://schemas.openxmlformats.org/officeDocument/2006/extended-properties" xmlns:vt="http://schemas.openxmlformats.org/officeDocument/2006/docPropsVTypes">
  <Template/>
  <TotalTime>0</TotalTime>
  <Application>LibreOffice/5.3.6.1$Linux_X86_64 LibreOffice_project/30$Build-1</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2023-09-04T15:39:33Z</dcterms:created>
  <dc:creator/>
  <dc:description>Four calendar designs using conditional formating, macros run by toolbars, page and cell styles. Descriptions and examples make the calendar easy to use and modify.
rev. 1 replaced keyboard shortcuts with toolbars, rewrote macros to target specific sheets
rev. 2 fixed daylight savings time</dc:description>
  <cp:keywords>interactive calendar monthly annual spreedsheet calc</cp:keywords>
  <dc:language>en-US</dc:language>
  <cp:lastModifiedBy/>
  <cp:revision>1</cp:revision>
  <dc:subject>calendar</dc:subject>
  <dc:title>Calendar</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License">
    <vt:lpwstr>&lt;a href="http://templates.services.openoffice.org/bsd-license"&gt;BSD&lt;/a&gt;</vt:lpwstr>
  </property>
</Properties>
</file>