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png" ContentType="image/png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sheet4.xml" ContentType="application/vnd.openxmlformats-officedocument.spreadsheetml.worksheet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omments3.xml" ContentType="application/vnd.openxmlformats-officedocument.spreadsheetml.comments+xml"/>
  <Override PartName="/xl/styles.xml" ContentType="application/vnd.openxmlformats-officedocument.spreadsheetml.styles+xml"/>
  <Override PartName="/xl/comments2.xml" ContentType="application/vnd.openxmlformats-officedocument.spreadsheetml.comments+xml"/>
  <Override PartName="/xl/drawings/vmlDrawing3.vml" ContentType="application/vnd.openxmlformats-officedocument.vmlDrawing"/>
  <Override PartName="/xl/drawings/drawing3.xml" ContentType="application/vnd.openxmlformats-officedocument.drawing+xml"/>
  <Override PartName="/xl/drawings/vmlDrawing2.vml" ContentType="application/vnd.openxmlformats-officedocument.vmlDrawing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4.xml" ContentType="application/vnd.openxmlformats-officedocument.drawing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asic" sheetId="1" state="visible" r:id="rId2"/>
    <sheet name="MACRS_Rate" sheetId="2" state="visible" r:id="rId3"/>
    <sheet name="MACRS" sheetId="3" state="visible" r:id="rId4"/>
    <sheet name="©" sheetId="4" state="visible" r:id="rId5"/>
  </sheets>
  <definedNames>
    <definedName function="false" hidden="false" localSheetId="2" name="_xlnm.Print_Titles" vbProcedure="false">MACRS!$18:$19</definedName>
    <definedName function="false" hidden="false" localSheetId="1" name="_xlnm.Print_Titles" vbProcedure="false">MACRS_Rate!$18:$19</definedName>
    <definedName function="false" hidden="false" name="conv" vbProcedure="false">MACRS_Rate!$D$14</definedName>
    <definedName function="false" hidden="false" name="last" vbProcedure="false">MACRS_Rate!$D$16</definedName>
    <definedName function="false" hidden="false" name="m" vbProcedure="false">IF(conv="Mid-Month",MACRS_Rate!$D$15,NA())</definedName>
    <definedName function="false" hidden="false" name="method" vbProcedure="false">Basic!$D$13</definedName>
    <definedName function="false" hidden="false" name="Q" vbProcedure="false">IF(conv="Mid-Quarter",MACRS_Rate!$D$15,NA())</definedName>
    <definedName function="false" hidden="false" name="valuevx" vbProcedure="false">42.314159</definedName>
    <definedName function="false" hidden="false" name="vertex42_copyright" vbProcedure="false">"© 2009-2017 Vertex42 LLC"</definedName>
    <definedName function="false" hidden="false" name="vertex42_id" vbProcedure="false">"depreciation-calculator.xlsx"</definedName>
    <definedName function="false" hidden="false" name="vertex42_title" vbProcedure="false">"Depreciation Calculator"</definedName>
    <definedName function="false" hidden="false" localSheetId="0" name="n" vbProcedure="false">Basic!$D$12</definedName>
    <definedName function="false" hidden="false" localSheetId="0" name="P" vbProcedure="false">Basic!$D$10</definedName>
    <definedName function="false" hidden="false" localSheetId="0" name="printAreaBasic" vbProcedure="false">OFFSET(Basic!$A$1,0,0,ROW(Basic!$A$16)+Basic!$D$12,7)</definedName>
    <definedName function="false" hidden="false" localSheetId="0" name="Sn" vbProcedure="false">Basic!$D$11</definedName>
    <definedName function="false" hidden="false" localSheetId="0" name="_xlnm.Print_Area" vbProcedure="false">basic printAreaBasic</definedName>
    <definedName function="false" hidden="false" localSheetId="1" name="method" vbProcedure="false">MACRS_Rate!$D$13</definedName>
    <definedName function="false" hidden="false" localSheetId="1" name="n" vbProcedure="false">MACRS_Rate!$D$12</definedName>
    <definedName function="false" hidden="false" localSheetId="1" name="P" vbProcedure="false">MACRS_Rate!$D$11</definedName>
    <definedName function="false" hidden="false" localSheetId="1" name="printAreaMACRSrate" vbProcedure="false">OFFSET(MACRS_Rate!$A$1,0,0,ROW(MACRS_Rate!$B$18)+1+MACRS_Rate!$D$16,7)</definedName>
    <definedName function="false" hidden="false" localSheetId="1" name="_xlnm.Print_Area" vbProcedure="false">macrs_rate printareamacrsrate</definedName>
    <definedName function="false" hidden="false" localSheetId="1" name="_xlnm.Print_Titles" vbProcedure="false">MACRS_Rate!$18:$19</definedName>
    <definedName function="false" hidden="false" localSheetId="2" name="conv" vbProcedure="false">MACRS!$D$13</definedName>
    <definedName function="false" hidden="false" localSheetId="2" name="last" vbProcedure="false">MACRS!$D$15</definedName>
    <definedName function="false" hidden="false" localSheetId="2" name="m" vbProcedure="false">IF(macrs conv="Mid-Month",MACRS!$D$14,NA())</definedName>
    <definedName function="false" hidden="false" localSheetId="2" name="method" vbProcedure="false">MACRS!$D$12</definedName>
    <definedName function="false" hidden="false" localSheetId="2" name="n" vbProcedure="false">MACRS!$D$11</definedName>
    <definedName function="false" hidden="false" localSheetId="2" name="P" vbProcedure="false">MACRS!$D$10</definedName>
    <definedName function="false" hidden="false" localSheetId="2" name="printAreaMACRS" vbProcedure="false">OFFSET(MACRS!$A$1,0,0,ROW(MACRS!$A$18)+1+MACRS!$D$15,8)</definedName>
    <definedName function="false" hidden="false" localSheetId="2" name="Q" vbProcedure="false">IF(macrs conv="Mid-Quarter",MACRS!$D$14,NA())</definedName>
    <definedName function="false" hidden="false" localSheetId="2" name="_xlnm.Print_Area" vbProcedure="false">macrs printareamacrs</definedName>
    <definedName function="false" hidden="false" localSheetId="2" name="_xlnm.Print_Titles" vbProcedure="false">MACRS!$18:$19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C13" authorId="0">
      <text>
        <r>
          <rPr>
            <b val="true"/>
            <sz val="8"/>
            <color rgb="FF000000"/>
            <rFont val="Tahoma"/>
            <family val="2"/>
          </rPr>
          <t xml:space="preserve">Depreciation Methods
SL</t>
        </r>
        <r>
          <rPr>
            <sz val="8"/>
            <color rgb="FF000000"/>
            <rFont val="Tahoma"/>
            <family val="2"/>
          </rPr>
          <t xml:space="preserve"> : Straight-Line
</t>
        </r>
        <r>
          <rPr>
            <b val="true"/>
            <sz val="8"/>
            <color rgb="FF000000"/>
            <rFont val="Tahoma"/>
            <family val="2"/>
          </rPr>
          <t xml:space="preserve">SYOD</t>
        </r>
        <r>
          <rPr>
            <sz val="8"/>
            <color rgb="FF000000"/>
            <rFont val="Tahoma"/>
            <family val="2"/>
          </rPr>
          <t xml:space="preserve"> : Sum-of-Years' Digits
</t>
        </r>
        <r>
          <rPr>
            <b val="true"/>
            <sz val="8"/>
            <color rgb="FF000000"/>
            <rFont val="Tahoma"/>
            <family val="2"/>
          </rPr>
          <t xml:space="preserve">DB</t>
        </r>
        <r>
          <rPr>
            <sz val="8"/>
            <color rgb="FF000000"/>
            <rFont val="Tahoma"/>
            <family val="2"/>
          </rPr>
          <t xml:space="preserve"> : Declining Balance
</t>
        </r>
        <r>
          <rPr>
            <b val="true"/>
            <sz val="8"/>
            <color rgb="FF000000"/>
            <rFont val="Tahoma"/>
            <family val="2"/>
          </rPr>
          <t xml:space="preserve">DB-SL</t>
        </r>
        <r>
          <rPr>
            <sz val="8"/>
            <color rgb="FF000000"/>
            <rFont val="Tahoma"/>
            <family val="2"/>
          </rPr>
          <t xml:space="preserve"> : Declining Balance with Switch to Straight-Line
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3</xdr:col>
                <xdr:colOff>17</xdr:colOff>
                <xdr:row>11</xdr:row>
                <xdr:rowOff>10</xdr:rowOff>
              </xdr:from>
              <xdr:to>
                <xdr:col>5</xdr:col>
                <xdr:colOff>42</xdr:colOff>
                <xdr:row>16</xdr:row>
                <xdr:rowOff>13</xdr:rowOff>
              </xdr:to>
            </anchor>
          </commentPr>
        </mc:Choice>
        <mc:Fallback/>
      </mc:AlternateContent>
    </comment>
  </commentList>
</comments>
</file>

<file path=xl/comments2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C13" authorId="0">
      <text>
        <r>
          <rPr>
            <b val="true"/>
            <sz val="8"/>
            <color rgb="FF000000"/>
            <rFont val="Tahoma"/>
            <family val="2"/>
          </rPr>
          <t xml:space="preserve">Depreciation Methods:
SL</t>
        </r>
        <r>
          <rPr>
            <sz val="8"/>
            <color rgb="FF000000"/>
            <rFont val="Tahoma"/>
            <family val="2"/>
          </rPr>
          <t xml:space="preserve">: Straight-Line
</t>
        </r>
        <r>
          <rPr>
            <b val="true"/>
            <sz val="8"/>
            <color rgb="FF000000"/>
            <rFont val="Tahoma"/>
            <family val="2"/>
          </rPr>
          <t xml:space="preserve">DB-SL</t>
        </r>
        <r>
          <rPr>
            <sz val="8"/>
            <color rgb="FF000000"/>
            <rFont val="Tahoma"/>
            <family val="2"/>
          </rPr>
          <t xml:space="preserve">: Declining Balance with Switch to Straight-Line.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3</xdr:col>
                <xdr:colOff>16</xdr:colOff>
                <xdr:row>11</xdr:row>
                <xdr:rowOff>8</xdr:rowOff>
              </xdr:from>
              <xdr:to>
                <xdr:col>5</xdr:col>
                <xdr:colOff>9</xdr:colOff>
                <xdr:row>15</xdr:row>
                <xdr:rowOff>4</xdr:rowOff>
              </xdr:to>
            </anchor>
          </commentPr>
        </mc:Choice>
        <mc:Fallback/>
      </mc:AlternateContent>
    </comment>
    <comment ref="C14" authorId="0">
      <text>
        <r>
          <rPr>
            <b val="true"/>
            <sz val="8"/>
            <color rgb="FF000000"/>
            <rFont val="Tahoma"/>
            <family val="2"/>
          </rPr>
          <t xml:space="preserve">Convention:
</t>
        </r>
        <r>
          <rPr>
            <sz val="8"/>
            <color rgb="FF000000"/>
            <rFont val="Tahoma"/>
            <family val="2"/>
          </rPr>
          <t xml:space="preserve">Consult the appropriate IRS publication to determine the correct convention to use for this asset class.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98</xdr:colOff>
                <xdr:row>12</xdr:row>
                <xdr:rowOff>4</xdr:rowOff>
              </xdr:from>
              <xdr:to>
                <xdr:col>4</xdr:col>
                <xdr:colOff>90</xdr:colOff>
                <xdr:row>15</xdr:row>
                <xdr:rowOff>12</xdr:rowOff>
              </xdr:to>
            </anchor>
          </commentPr>
        </mc:Choice>
        <mc:Fallback/>
      </mc:AlternateContent>
    </comment>
  </commentList>
</comments>
</file>

<file path=xl/comments3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C12" authorId="0">
      <text>
        <r>
          <rPr>
            <b val="true"/>
            <sz val="8"/>
            <color rgb="FF000000"/>
            <rFont val="Tahoma"/>
            <family val="2"/>
          </rPr>
          <t xml:space="preserve">Depreciation Methods:
SL</t>
        </r>
        <r>
          <rPr>
            <sz val="8"/>
            <color rgb="FF000000"/>
            <rFont val="Tahoma"/>
            <family val="2"/>
          </rPr>
          <t xml:space="preserve">: Straight-Line
</t>
        </r>
        <r>
          <rPr>
            <b val="true"/>
            <sz val="8"/>
            <color rgb="FF000000"/>
            <rFont val="Tahoma"/>
            <family val="2"/>
          </rPr>
          <t xml:space="preserve">DB-SL</t>
        </r>
        <r>
          <rPr>
            <sz val="8"/>
            <color rgb="FF000000"/>
            <rFont val="Tahoma"/>
            <family val="2"/>
          </rPr>
          <t xml:space="preserve">: Declining Balance with Switch to Straight-Line.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37</xdr:colOff>
                <xdr:row>10</xdr:row>
                <xdr:rowOff>8</xdr:rowOff>
              </xdr:from>
              <xdr:to>
                <xdr:col>4</xdr:col>
                <xdr:colOff>54</xdr:colOff>
                <xdr:row>14</xdr:row>
                <xdr:rowOff>4</xdr:rowOff>
              </xdr:to>
            </anchor>
          </commentPr>
        </mc:Choice>
        <mc:Fallback/>
      </mc:AlternateContent>
    </comment>
    <comment ref="C13" authorId="0">
      <text>
        <r>
          <rPr>
            <b val="true"/>
            <sz val="8"/>
            <color rgb="FF000000"/>
            <rFont val="Tahoma"/>
            <family val="2"/>
          </rPr>
          <t xml:space="preserve">Convention:
</t>
        </r>
        <r>
          <rPr>
            <sz val="8"/>
            <color rgb="FF000000"/>
            <rFont val="Tahoma"/>
            <family val="2"/>
          </rPr>
          <t xml:space="preserve">Consult the appropriate IRS publication to determine the correct convention to use for this asset class.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3</xdr:col>
                <xdr:colOff>28</xdr:colOff>
                <xdr:row>11</xdr:row>
                <xdr:rowOff>2</xdr:rowOff>
              </xdr:from>
              <xdr:to>
                <xdr:col>5</xdr:col>
                <xdr:colOff>57</xdr:colOff>
                <xdr:row>14</xdr:row>
                <xdr:rowOff>15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<sst xmlns="http://schemas.openxmlformats.org/spreadsheetml/2006/main" count="80" uniqueCount="54">
  <si>
    <t xml:space="preserve">Basic Depreciation Calculator</t>
  </si>
  <si>
    <t xml:space="preserve">This calculator can be used to perform depreciation calculations for different depreciation</t>
  </si>
  <si>
    <t xml:space="preserve">methods without the use of half-year, mid-quarter, or mid-month conventions. Do not use</t>
  </si>
  <si>
    <t xml:space="preserve">HELP: Basic Depreciation</t>
  </si>
  <si>
    <t xml:space="preserve">this calculator for tax reporting.</t>
  </si>
  <si>
    <t xml:space="preserve">Asset Depreciation Information</t>
  </si>
  <si>
    <t xml:space="preserve">Asset Description</t>
  </si>
  <si>
    <t xml:space="preserve">Category</t>
  </si>
  <si>
    <t xml:space="preserve">Purchase Price (P)</t>
  </si>
  <si>
    <t xml:space="preserve">Salvage Value (Sn)</t>
  </si>
  <si>
    <t xml:space="preserve">Depreciation Period (n)</t>
  </si>
  <si>
    <t xml:space="preserve">Depreciation Method</t>
  </si>
  <si>
    <t xml:space="preserve">DB</t>
  </si>
  <si>
    <t xml:space="preserve">DB Factor</t>
  </si>
  <si>
    <t xml:space="preserve">Depreciation Schedule</t>
  </si>
  <si>
    <t xml:space="preserve">[42]</t>
  </si>
  <si>
    <t xml:space="preserve">Year</t>
  </si>
  <si>
    <t xml:space="preserve">Depreciation</t>
  </si>
  <si>
    <t xml:space="preserve">Cumulative</t>
  </si>
  <si>
    <t xml:space="preserve">Book Value</t>
  </si>
  <si>
    <t xml:space="preserve">MACRS Depreciation Rate Calculator</t>
  </si>
  <si>
    <r>
      <rPr>
        <b val="true"/>
        <i val="true"/>
        <sz val="10"/>
        <rFont val="Arial"/>
        <family val="2"/>
      </rPr>
      <t xml:space="preserve">This calculator should not be used for tax reporting.</t>
    </r>
    <r>
      <rPr>
        <i val="true"/>
        <sz val="10"/>
        <rFont val="Arial"/>
        <family val="2"/>
      </rPr>
      <t xml:space="preserve"> The depreciation rate is calculated,</t>
    </r>
  </si>
  <si>
    <t xml:space="preserve">but the calculated rate can be off by as much as 0.01% due to rounding. You should verify the</t>
  </si>
  <si>
    <t xml:space="preserve">HELP: MACRS Depreciation Rate</t>
  </si>
  <si>
    <t xml:space="preserve">rates with the official MACRS tables. Consult the official IRS publication to determine the</t>
  </si>
  <si>
    <t xml:space="preserve">Convention, Recovery Period, Asset Class, Depreciation Basis, and allowable Method.</t>
  </si>
  <si>
    <t xml:space="preserve">Asset Class</t>
  </si>
  <si>
    <t xml:space="preserve">Depreciation Basis</t>
  </si>
  <si>
    <t xml:space="preserve">Recovery Period (n)</t>
  </si>
  <si>
    <t xml:space="preserve">DB-SL</t>
  </si>
  <si>
    <t xml:space="preserve">Convention</t>
  </si>
  <si>
    <t xml:space="preserve">Half-Year</t>
  </si>
  <si>
    <t xml:space="preserve">Last Year of Depreciation</t>
  </si>
  <si>
    <r>
      <rPr>
        <b val="true"/>
        <sz val="10"/>
        <color rgb="FFFFFFFF"/>
        <rFont val="Arial"/>
        <family val="2"/>
      </rPr>
      <t xml:space="preserve">Rate</t>
    </r>
    <r>
      <rPr>
        <sz val="10"/>
        <color rgb="FFFFFFFF"/>
        <rFont val="Arial"/>
        <family val="2"/>
      </rPr>
      <t xml:space="preserve"> (d</t>
    </r>
    <r>
      <rPr>
        <vertAlign val="subscript"/>
        <sz val="10"/>
        <color rgb="FFFFFFFF"/>
        <rFont val="Arial"/>
        <family val="2"/>
      </rPr>
      <t xml:space="preserve">j</t>
    </r>
    <r>
      <rPr>
        <sz val="10"/>
        <color rgb="FFFFFFFF"/>
        <rFont val="Arial"/>
        <family val="2"/>
      </rPr>
      <t xml:space="preserve">)</t>
    </r>
  </si>
  <si>
    <t xml:space="preserve">MACRS Depreciation Calculator</t>
  </si>
  <si>
    <r>
      <rPr>
        <i val="true"/>
        <sz val="10"/>
        <rFont val="Arial"/>
        <family val="2"/>
      </rPr>
      <t xml:space="preserve">This calculator uses the </t>
    </r>
    <r>
      <rPr>
        <b val="true"/>
        <i val="true"/>
        <sz val="10"/>
        <rFont val="Arial"/>
        <family val="2"/>
      </rPr>
      <t xml:space="preserve">depreciation basis reduction</t>
    </r>
    <r>
      <rPr>
        <i val="true"/>
        <sz val="10"/>
        <rFont val="Arial"/>
        <family val="2"/>
      </rPr>
      <t xml:space="preserve"> approach to calculate depreciation using MACRS</t>
    </r>
  </si>
  <si>
    <t xml:space="preserve">conventions. This approach allows adjustments to be made to the basis within the depreciation schedule for</t>
  </si>
  <si>
    <t xml:space="preserve">HELP: Depreciation Calculator</t>
  </si>
  <si>
    <t xml:space="preserve">purposes such as losses and improvements. Adjustments entered in year j affect the depreciation basis</t>
  </si>
  <si>
    <t xml:space="preserve">for year j. This calculator should not be used for official tax reporting.</t>
  </si>
  <si>
    <t xml:space="preserve">SL</t>
  </si>
  <si>
    <t xml:space="preserve">First Year Fraction</t>
  </si>
  <si>
    <t xml:space="preserve">Adjustments</t>
  </si>
  <si>
    <t xml:space="preserve">Basis</t>
  </si>
  <si>
    <r>
      <rPr>
        <b val="true"/>
        <sz val="10"/>
        <color rgb="FFFFFFFF"/>
        <rFont val="Arial"/>
        <family val="2"/>
      </rPr>
      <t xml:space="preserve">D</t>
    </r>
    <r>
      <rPr>
        <b val="true"/>
        <vertAlign val="subscript"/>
        <sz val="10"/>
        <color rgb="FFFFFFFF"/>
        <rFont val="Arial"/>
        <family val="2"/>
      </rPr>
      <t xml:space="preserve">j</t>
    </r>
    <r>
      <rPr>
        <b val="true"/>
        <sz val="10"/>
        <color rgb="FFFFFFFF"/>
        <rFont val="Arial"/>
        <family val="2"/>
      </rPr>
      <t xml:space="preserve"> (SL)</t>
    </r>
  </si>
  <si>
    <r>
      <rPr>
        <b val="true"/>
        <sz val="10"/>
        <color rgb="FFFFFFFF"/>
        <rFont val="Arial"/>
        <family val="2"/>
      </rPr>
      <t xml:space="preserve">D</t>
    </r>
    <r>
      <rPr>
        <b val="true"/>
        <vertAlign val="subscript"/>
        <sz val="10"/>
        <color rgb="FFFFFFFF"/>
        <rFont val="Arial"/>
        <family val="2"/>
      </rPr>
      <t xml:space="preserve">j</t>
    </r>
    <r>
      <rPr>
        <b val="true"/>
        <sz val="10"/>
        <color rgb="FFFFFFFF"/>
        <rFont val="Arial"/>
        <family val="2"/>
      </rPr>
      <t xml:space="preserve"> (DB)</t>
    </r>
  </si>
  <si>
    <t xml:space="preserve">Depreciation Calculator</t>
  </si>
  <si>
    <t xml:space="preserve">By Vertex42.com</t>
  </si>
  <si>
    <t xml:space="preserve">https://www.vertex42.com/Calculators/depreciation-calculator.html</t>
  </si>
  <si>
    <t xml:space="preserve">This spreadsheet, including all worksheets and associated content is a copyrighted work under the United States and other copyright laws.</t>
  </si>
  <si>
    <t xml:space="preserve">Do not submit copies or modifications of this template to any website or online template gallery.</t>
  </si>
  <si>
    <t xml:space="preserve">Please review the following license agreement to learn how you may or may not use this template. Thank you.</t>
  </si>
  <si>
    <t xml:space="preserve">https://www.vertex42.com/licensing/EULA_privateuse.html</t>
  </si>
  <si>
    <t xml:space="preserve">Do not delete this worksheet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</si>
</sst>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[$$-409]#,##0.00;[RED]\-[$$-409]#,##0.00"/>
    <numFmt numFmtId="166" formatCode="#,##0"/>
    <numFmt numFmtId="167" formatCode="0%"/>
    <numFmt numFmtId="168" formatCode="\ #,##0.00\ ;&quot; (&quot;#,##0.00\);\-#\ ;\ @\ "/>
    <numFmt numFmtId="169" formatCode="#,##0.00"/>
    <numFmt numFmtId="170" formatCode="0.000%"/>
    <numFmt numFmtId="171" formatCode="0.0000"/>
  </numFmts>
  <fonts count="3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"/>
      <family val="2"/>
    </font>
    <font>
      <b val="true"/>
      <sz val="20"/>
      <color rgb="FF3B4E87"/>
      <name val="Arial"/>
      <family val="2"/>
    </font>
    <font>
      <i val="true"/>
      <sz val="10"/>
      <name val="Arial"/>
      <family val="2"/>
    </font>
    <font>
      <sz val="8"/>
      <name val="Arial"/>
      <family val="2"/>
    </font>
    <font>
      <u val="single"/>
      <sz val="10"/>
      <color rgb="FF0000FF"/>
      <name val="Verdana"/>
      <family val="2"/>
    </font>
    <font>
      <u val="single"/>
      <sz val="10"/>
      <color rgb="FF0000FF"/>
      <name val="Arial"/>
      <family val="2"/>
    </font>
    <font>
      <b val="true"/>
      <sz val="12"/>
      <color rgb="FFFFFFFF"/>
      <name val="Arial"/>
      <family val="2"/>
    </font>
    <font>
      <sz val="12"/>
      <color rgb="FFFFFFFF"/>
      <name val="Arial"/>
      <family val="2"/>
    </font>
    <font>
      <sz val="10"/>
      <color rgb="FFFFFFFF"/>
      <name val="Arial"/>
      <family val="2"/>
    </font>
    <font>
      <sz val="11"/>
      <name val="Arial"/>
      <family val="2"/>
    </font>
    <font>
      <sz val="12"/>
      <name val="Arial"/>
      <family val="2"/>
    </font>
    <font>
      <b val="true"/>
      <sz val="12"/>
      <name val="Arial"/>
      <family val="2"/>
    </font>
    <font>
      <sz val="6"/>
      <color rgb="FFFFFFFF"/>
      <name val="Arial"/>
      <family val="2"/>
    </font>
    <font>
      <b val="true"/>
      <sz val="10"/>
      <color rgb="FFFFFFFF"/>
      <name val="Arial"/>
      <family val="2"/>
    </font>
    <font>
      <b val="true"/>
      <sz val="8"/>
      <color rgb="FF000000"/>
      <name val="Tahoma"/>
      <family val="2"/>
    </font>
    <font>
      <sz val="8"/>
      <color rgb="FF000000"/>
      <name val="Tahoma"/>
      <family val="2"/>
    </font>
    <font>
      <b val="true"/>
      <i val="true"/>
      <sz val="10"/>
      <name val="Arial"/>
      <family val="2"/>
    </font>
    <font>
      <sz val="14"/>
      <name val="Arial"/>
      <family val="2"/>
    </font>
    <font>
      <vertAlign val="subscript"/>
      <sz val="10"/>
      <color rgb="FFFFFFFF"/>
      <name val="Arial"/>
      <family val="2"/>
    </font>
    <font>
      <i val="true"/>
      <sz val="11"/>
      <name val="Arial"/>
      <family val="2"/>
    </font>
    <font>
      <b val="true"/>
      <vertAlign val="subscript"/>
      <sz val="10"/>
      <color rgb="FFFFFFFF"/>
      <name val="Arial"/>
      <family val="2"/>
    </font>
    <font>
      <sz val="9"/>
      <name val="Arial"/>
      <family val="2"/>
    </font>
    <font>
      <sz val="18"/>
      <color rgb="FF2C3B65"/>
      <name val="Arial"/>
      <family val="2"/>
    </font>
    <font>
      <sz val="11"/>
      <name val="Trebuchet MS"/>
      <family val="2"/>
    </font>
    <font>
      <b val="true"/>
      <sz val="11"/>
      <color rgb="FF2C3B65"/>
      <name val="Arial"/>
      <family val="2"/>
    </font>
    <font>
      <u val="single"/>
      <sz val="12"/>
      <color rgb="FF0000FF"/>
      <name val="Arial"/>
      <family val="2"/>
    </font>
    <font>
      <b val="true"/>
      <sz val="12"/>
      <color rgb="FF000000"/>
      <name val="Arial"/>
      <family val="2"/>
    </font>
    <font>
      <b val="true"/>
      <sz val="12"/>
      <color rgb="FFFFFFFF"/>
      <name val="Calibri"/>
      <family val="2"/>
    </font>
    <font>
      <sz val="11"/>
      <color rgb="FF595959"/>
      <name val="Calibri"/>
      <family val="2"/>
    </font>
    <font>
      <u val="single"/>
      <sz val="11"/>
      <color rgb="FF0000FF"/>
      <name val="Tahoma"/>
      <family val="2"/>
    </font>
    <font>
      <u val="single"/>
      <sz val="11"/>
      <color rgb="FF0000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B4E87"/>
        <bgColor rgb="FF2C3B65"/>
      </patternFill>
    </fill>
    <fill>
      <patternFill patternType="solid">
        <fgColor rgb="FFD3D9EC"/>
        <bgColor rgb="FFE4E8F3"/>
      </patternFill>
    </fill>
    <fill>
      <patternFill patternType="solid">
        <fgColor rgb="FFE4E8F3"/>
        <bgColor rgb="FFF0F0F0"/>
      </patternFill>
    </fill>
    <fill>
      <patternFill patternType="solid">
        <fgColor rgb="FFF2F2F2"/>
        <bgColor rgb="FFF0F0F0"/>
      </patternFill>
    </fill>
    <fill>
      <patternFill patternType="solid">
        <fgColor rgb="FFFFFFFF"/>
        <bgColor rgb="FFF2F2F2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center" vertical="bottom" textRotation="0" wrapText="false" indent="0" shrinkToFit="false"/>
    </xf>
    <xf numFmtId="164" fontId="0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2" fillId="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bottom" textRotation="0" wrapText="false" indent="1" shrinkToFit="false"/>
      <protection locked="true" hidden="false"/>
    </xf>
    <xf numFmtId="164" fontId="13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13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6" fontId="13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25" fillId="0" borderId="0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5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25" fillId="3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26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0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2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4" fillId="6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5" fillId="6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8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6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29" fillId="0" borderId="2" xfId="2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4" fillId="6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0" fillId="6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7" fillId="6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6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6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6" borderId="0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31" fillId="6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2" fillId="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6" borderId="0" xfId="2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34" fillId="6" borderId="0" xfId="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3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dxfs count="11">
    <dxf>
      <font>
        <name val="Arial"/>
        <family val="2"/>
        <color rgb="FFC0C0C0"/>
      </font>
    </dxf>
    <dxf>
      <font>
        <name val="Arial"/>
        <family val="2"/>
        <color rgb="FFC0C0C0"/>
      </font>
      <fill>
        <patternFill>
          <bgColor rgb="FFF0F0F0"/>
        </patternFill>
      </fill>
    </dxf>
    <dxf>
      <font>
        <name val="Arial"/>
        <family val="2"/>
        <color rgb="FFC0C0C0"/>
      </font>
    </dxf>
    <dxf>
      <font>
        <name val="Arial"/>
        <family val="2"/>
        <color rgb="FFC0C0C0"/>
      </font>
      <fill>
        <patternFill>
          <bgColor rgb="FFF0F0F0"/>
        </patternFill>
      </fill>
    </dxf>
    <dxf>
      <font>
        <name val="Arial"/>
        <family val="2"/>
        <color rgb="FFC0C0C0"/>
      </font>
    </dxf>
    <dxf>
      <font>
        <name val="Arial"/>
        <family val="2"/>
        <color rgb="FFC0C0C0"/>
      </font>
      <fill>
        <patternFill>
          <bgColor rgb="FFF0F0F0"/>
        </patternFill>
      </fill>
    </dxf>
    <dxf>
      <font>
        <name val="Arial"/>
        <family val="2"/>
        <color rgb="FFC0C0C0"/>
      </font>
    </dxf>
    <dxf>
      <font>
        <name val="Arial"/>
        <family val="2"/>
        <b val="1"/>
        <i val="0"/>
        <color rgb="FFFF0000"/>
      </font>
    </dxf>
    <dxf>
      <font>
        <name val="Arial"/>
        <family val="2"/>
        <color rgb="FFC0C0C0"/>
      </font>
      <fill>
        <patternFill>
          <bgColor rgb="FFF0F0F0"/>
        </patternFill>
      </fill>
    </dxf>
    <dxf>
      <font>
        <name val="Arial"/>
        <family val="2"/>
        <color rgb="FFC0C0C0"/>
      </font>
    </dxf>
    <dxf>
      <font>
        <name val="Arial"/>
        <family val="2"/>
        <color rgb="FFC0C0C0"/>
      </font>
      <fill>
        <patternFill>
          <bgColor rgb="FFF0F0F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E4E8F3"/>
      <rgbColor rgb="FF660066"/>
      <rgbColor rgb="FFFF8080"/>
      <rgbColor rgb="FF0066CC"/>
      <rgbColor rgb="FFD3D9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0F0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A6A6A6"/>
      <rgbColor rgb="FF003366"/>
      <rgbColor rgb="FF339966"/>
      <rgbColor rgb="FF003300"/>
      <rgbColor rgb="FF333300"/>
      <rgbColor rgb="FF993300"/>
      <rgbColor rgb="FF993366"/>
      <rgbColor rgb="FF3B4E87"/>
      <rgbColor rgb="FF2C3B6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27720</xdr:colOff>
      <xdr:row>0</xdr:row>
      <xdr:rowOff>10080</xdr:rowOff>
    </xdr:from>
    <xdr:to>
      <xdr:col>9</xdr:col>
      <xdr:colOff>380880</xdr:colOff>
      <xdr:row>1</xdr:row>
      <xdr:rowOff>1800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5883480" y="10080"/>
          <a:ext cx="1390680" cy="3070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27000</xdr:colOff>
      <xdr:row>0</xdr:row>
      <xdr:rowOff>10080</xdr:rowOff>
    </xdr:from>
    <xdr:to>
      <xdr:col>9</xdr:col>
      <xdr:colOff>380160</xdr:colOff>
      <xdr:row>1</xdr:row>
      <xdr:rowOff>1800</xdr:rowOff>
    </xdr:to>
    <xdr:pic>
      <xdr:nvPicPr>
        <xdr:cNvPr id="1" name="Picture 2" descr=""/>
        <xdr:cNvPicPr/>
      </xdr:nvPicPr>
      <xdr:blipFill>
        <a:blip r:embed="rId1"/>
        <a:stretch/>
      </xdr:blipFill>
      <xdr:spPr>
        <a:xfrm>
          <a:off x="6376320" y="10080"/>
          <a:ext cx="1390680" cy="3070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27000</xdr:colOff>
      <xdr:row>0</xdr:row>
      <xdr:rowOff>10080</xdr:rowOff>
    </xdr:from>
    <xdr:to>
      <xdr:col>10</xdr:col>
      <xdr:colOff>380880</xdr:colOff>
      <xdr:row>1</xdr:row>
      <xdr:rowOff>1800</xdr:rowOff>
    </xdr:to>
    <xdr:pic>
      <xdr:nvPicPr>
        <xdr:cNvPr id="2" name="Picture 2" descr=""/>
        <xdr:cNvPicPr/>
      </xdr:nvPicPr>
      <xdr:blipFill>
        <a:blip r:embed="rId1"/>
        <a:stretch/>
      </xdr:blipFill>
      <xdr:spPr>
        <a:xfrm>
          <a:off x="7112160" y="10080"/>
          <a:ext cx="1391400" cy="3070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4320720</xdr:colOff>
      <xdr:row>0</xdr:row>
      <xdr:rowOff>38520</xdr:rowOff>
    </xdr:from>
    <xdr:to>
      <xdr:col>2</xdr:col>
      <xdr:colOff>293400</xdr:colOff>
      <xdr:row>0</xdr:row>
      <xdr:rowOff>343080</xdr:rowOff>
    </xdr:to>
    <xdr:pic>
      <xdr:nvPicPr>
        <xdr:cNvPr id="3" name="Picture 1" descr=""/>
        <xdr:cNvPicPr/>
      </xdr:nvPicPr>
      <xdr:blipFill>
        <a:blip r:embed="rId1"/>
        <a:stretch/>
      </xdr:blipFill>
      <xdr:spPr>
        <a:xfrm>
          <a:off x="4693320" y="38520"/>
          <a:ext cx="1516680" cy="304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vertex42.com/ExcelTemplates/depreciation-schedule.html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https://www.vertex42.com/ExcelArticles/macrs-depreciation.html" TargetMode="External"/><Relationship Id="rId3" Type="http://schemas.openxmlformats.org/officeDocument/2006/relationships/drawing" Target="../drawings/drawing2.xml"/><Relationship Id="rId4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hyperlink" Target="https://www.vertex42.com/Calculators/depreciation-calculator.html" TargetMode="External"/><Relationship Id="rId3" Type="http://schemas.openxmlformats.org/officeDocument/2006/relationships/drawing" Target="../drawings/drawing3.xml"/><Relationship Id="rId4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s://www.vertex42.com/Calculators/depreciation-calculator.html" TargetMode="External"/><Relationship Id="rId2" Type="http://schemas.openxmlformats.org/officeDocument/2006/relationships/hyperlink" Target="https://www.vertex42.com/licensing/EULA_privateuse.html" TargetMode="External"/><Relationship Id="rId3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4.14"/>
    <col collapsed="false" customWidth="true" hidden="false" outlineLevel="0" max="2" min="2" style="1" width="10.14"/>
    <col collapsed="false" customWidth="true" hidden="false" outlineLevel="0" max="3" min="3" style="1" width="13.29"/>
    <col collapsed="false" customWidth="true" hidden="false" outlineLevel="0" max="4" min="4" style="1" width="15.29"/>
    <col collapsed="false" customWidth="true" hidden="false" outlineLevel="0" max="5" min="5" style="1" width="13.7"/>
    <col collapsed="false" customWidth="true" hidden="false" outlineLevel="0" max="6" min="6" style="1" width="13.43"/>
    <col collapsed="false" customWidth="true" hidden="false" outlineLevel="0" max="7" min="7" style="1" width="9.14"/>
    <col collapsed="false" customWidth="true" hidden="false" outlineLevel="0" max="8" min="8" style="1" width="3.86"/>
    <col collapsed="false" customWidth="true" hidden="false" outlineLevel="0" max="9" min="9" style="1" width="14.7"/>
    <col collapsed="false" customWidth="true" hidden="false" outlineLevel="0" max="1025" min="10" style="1" width="9.14"/>
  </cols>
  <sheetData>
    <row r="1" customFormat="false" ht="24.85" hidden="false" customHeight="false" outlineLevel="0" collapsed="false">
      <c r="A1" s="2" t="s">
        <v>0</v>
      </c>
    </row>
    <row r="2" customFormat="false" ht="12.85" hidden="false" customHeight="false" outlineLevel="0" collapsed="false">
      <c r="A2" s="3" t="s">
        <v>1</v>
      </c>
      <c r="B2" s="4"/>
      <c r="C2" s="5"/>
      <c r="D2" s="5"/>
      <c r="E2" s="5"/>
      <c r="F2" s="5"/>
      <c r="G2" s="5"/>
      <c r="H2" s="5"/>
      <c r="I2" s="6" t="str">
        <f aca="true">"© 2009-" &amp; YEAR(TODAY()) &amp; " Vertex42 LLC"</f>
        <v>© 2009-2019 Vertex42 LLC</v>
      </c>
    </row>
    <row r="3" customFormat="false" ht="13.4" hidden="false" customHeight="false" outlineLevel="0" collapsed="false">
      <c r="A3" s="7" t="s">
        <v>2</v>
      </c>
      <c r="B3" s="8"/>
      <c r="C3" s="8"/>
      <c r="D3" s="8"/>
      <c r="E3" s="8"/>
      <c r="F3" s="8"/>
      <c r="G3" s="8"/>
      <c r="H3" s="8"/>
      <c r="I3" s="9" t="s">
        <v>3</v>
      </c>
    </row>
    <row r="4" customFormat="false" ht="12.85" hidden="false" customHeight="false" outlineLevel="0" collapsed="false">
      <c r="A4" s="7" t="s">
        <v>4</v>
      </c>
      <c r="B4" s="8"/>
      <c r="C4" s="8"/>
      <c r="D4" s="8"/>
      <c r="E4" s="8"/>
      <c r="F4" s="8"/>
      <c r="G4" s="8"/>
      <c r="H4" s="8"/>
      <c r="I4" s="8"/>
    </row>
    <row r="5" customFormat="false" ht="12.85" hidden="false" customHeight="false" outlineLevel="0" collapsed="false">
      <c r="A5" s="7"/>
      <c r="B5" s="8"/>
      <c r="C5" s="8"/>
      <c r="D5" s="8"/>
      <c r="E5" s="8"/>
      <c r="F5" s="8"/>
      <c r="G5" s="8"/>
      <c r="H5" s="8"/>
      <c r="I5" s="8"/>
    </row>
    <row r="6" customFormat="false" ht="12.85" hidden="false" customHeight="false" outlineLevel="0" collapsed="false">
      <c r="B6" s="8"/>
      <c r="C6" s="8"/>
      <c r="D6" s="8"/>
      <c r="E6" s="8"/>
      <c r="F6" s="8"/>
      <c r="G6" s="8"/>
      <c r="H6" s="8"/>
      <c r="I6" s="8"/>
    </row>
    <row r="7" customFormat="false" ht="15.25" hidden="false" customHeight="false" outlineLevel="0" collapsed="false">
      <c r="B7" s="10" t="s">
        <v>5</v>
      </c>
      <c r="C7" s="11"/>
      <c r="D7" s="12"/>
      <c r="E7" s="13"/>
      <c r="F7" s="14"/>
      <c r="G7" s="8"/>
      <c r="H7" s="8"/>
      <c r="I7" s="8"/>
    </row>
    <row r="8" customFormat="false" ht="14.05" hidden="false" customHeight="false" outlineLevel="0" collapsed="false">
      <c r="B8" s="8"/>
      <c r="C8" s="15" t="s">
        <v>6</v>
      </c>
      <c r="D8" s="16"/>
      <c r="E8" s="16"/>
      <c r="F8" s="16"/>
      <c r="G8" s="8"/>
      <c r="H8" s="8"/>
      <c r="I8" s="8"/>
    </row>
    <row r="9" customFormat="false" ht="14.05" hidden="false" customHeight="false" outlineLevel="0" collapsed="false">
      <c r="B9" s="8"/>
      <c r="C9" s="15" t="s">
        <v>7</v>
      </c>
      <c r="D9" s="16"/>
      <c r="E9" s="16"/>
      <c r="F9" s="16"/>
      <c r="G9" s="8"/>
      <c r="H9" s="8"/>
      <c r="I9" s="8"/>
    </row>
    <row r="10" customFormat="false" ht="14.05" hidden="false" customHeight="false" outlineLevel="0" collapsed="false">
      <c r="C10" s="15" t="s">
        <v>8</v>
      </c>
      <c r="D10" s="17" t="n">
        <v>9000</v>
      </c>
      <c r="E10" s="8"/>
      <c r="F10" s="8"/>
      <c r="G10" s="8"/>
      <c r="H10" s="8"/>
      <c r="I10" s="8"/>
    </row>
    <row r="11" customFormat="false" ht="14.05" hidden="false" customHeight="false" outlineLevel="0" collapsed="false">
      <c r="C11" s="15" t="s">
        <v>9</v>
      </c>
      <c r="D11" s="17" t="n">
        <v>200</v>
      </c>
      <c r="E11" s="8"/>
      <c r="F11" s="8"/>
      <c r="G11" s="8"/>
      <c r="H11" s="8"/>
      <c r="I11" s="8"/>
    </row>
    <row r="12" customFormat="false" ht="14.05" hidden="false" customHeight="false" outlineLevel="0" collapsed="false">
      <c r="C12" s="15" t="s">
        <v>10</v>
      </c>
      <c r="D12" s="17" t="n">
        <v>5</v>
      </c>
      <c r="E12" s="8"/>
      <c r="F12" s="8"/>
      <c r="G12" s="8"/>
      <c r="H12" s="8"/>
      <c r="I12" s="8"/>
    </row>
    <row r="13" customFormat="false" ht="14.05" hidden="false" customHeight="false" outlineLevel="0" collapsed="false">
      <c r="C13" s="15" t="s">
        <v>11</v>
      </c>
      <c r="D13" s="18" t="s">
        <v>12</v>
      </c>
      <c r="E13" s="19" t="s">
        <v>13</v>
      </c>
      <c r="F13" s="20" t="n">
        <v>2</v>
      </c>
      <c r="G13" s="8"/>
      <c r="H13" s="8"/>
      <c r="I13" s="8"/>
    </row>
    <row r="14" customFormat="false" ht="15.25" hidden="false" customHeight="false" outlineLevel="0" collapsed="false">
      <c r="B14" s="8"/>
      <c r="C14" s="21"/>
      <c r="D14" s="8"/>
      <c r="E14" s="19"/>
      <c r="G14" s="8"/>
      <c r="H14" s="8"/>
      <c r="I14" s="8"/>
    </row>
    <row r="15" customFormat="false" ht="15.25" hidden="false" customHeight="false" outlineLevel="0" collapsed="false">
      <c r="B15" s="22" t="s">
        <v>14</v>
      </c>
      <c r="C15" s="8"/>
      <c r="D15" s="8"/>
      <c r="E15" s="23" t="s">
        <v>15</v>
      </c>
      <c r="F15" s="8"/>
      <c r="G15" s="8"/>
      <c r="H15" s="8"/>
      <c r="I15" s="8"/>
    </row>
    <row r="16" customFormat="false" ht="12.85" hidden="false" customHeight="false" outlineLevel="0" collapsed="false">
      <c r="B16" s="24" t="s">
        <v>16</v>
      </c>
      <c r="C16" s="24" t="s">
        <v>17</v>
      </c>
      <c r="D16" s="25" t="s">
        <v>18</v>
      </c>
      <c r="E16" s="25" t="s">
        <v>19</v>
      </c>
      <c r="F16" s="8"/>
      <c r="G16" s="8"/>
      <c r="H16" s="8"/>
    </row>
    <row r="17" customFormat="false" ht="12.85" hidden="false" customHeight="false" outlineLevel="0" collapsed="false">
      <c r="B17" s="26" t="n">
        <v>1</v>
      </c>
      <c r="C17" s="27" t="n">
        <f aca="false">IF(B17=" - "," - ",IF(method="SL",SLN(P,Sn,n),IF(method="SYOD",SYD(P,Sn,n,B17),IF(method="DB",DDB(P,Sn,n,B17,$F$13),IF(method="DB-SL",VDB(P,Sn,n,B17-1,B17,$F$13),"n/a")))))</f>
        <v>3600</v>
      </c>
      <c r="D17" s="27" t="n">
        <f aca="false">IF(B17=" - "," - ",SUM(C$17:C17))</f>
        <v>3600</v>
      </c>
      <c r="E17" s="28" t="n">
        <f aca="false">IF(B17=" - "," - ",P-D17)</f>
        <v>5400</v>
      </c>
      <c r="F17" s="8"/>
      <c r="G17" s="8"/>
      <c r="H17" s="8"/>
    </row>
    <row r="18" customFormat="false" ht="12.85" hidden="false" customHeight="false" outlineLevel="0" collapsed="false">
      <c r="B18" s="26" t="n">
        <f aca="false">IF(B17&gt;=n," - ",B17+1)</f>
        <v>2</v>
      </c>
      <c r="C18" s="27" t="n">
        <f aca="false">IF(B18=" - "," - ",IF(method="SL",SLN(P,Sn,n),IF(method="SYOD",SYD(P,Sn,n,B18),IF(method="DB",DDB(P,Sn,n,B18,$F$13),IF(method="DB-SL",VDB(P,Sn,n,B18-1,B18,$F$13),"n/a")))))</f>
        <v>2160</v>
      </c>
      <c r="D18" s="27" t="n">
        <f aca="false">IF(B18=" - "," - ",SUM(C$17:C18))</f>
        <v>5760</v>
      </c>
      <c r="E18" s="28" t="n">
        <f aca="false">IF(B18=" - "," - ",P-D18)</f>
        <v>3240</v>
      </c>
      <c r="F18" s="8"/>
      <c r="G18" s="8"/>
      <c r="H18" s="8"/>
    </row>
    <row r="19" customFormat="false" ht="12.85" hidden="false" customHeight="false" outlineLevel="0" collapsed="false">
      <c r="B19" s="26" t="n">
        <f aca="false">IF(B18&gt;=n," - ",B18+1)</f>
        <v>3</v>
      </c>
      <c r="C19" s="27" t="n">
        <f aca="false">IF(B19=" - "," - ",IF(method="SL",SLN(P,Sn,n),IF(method="SYOD",SYD(P,Sn,n,B19),IF(method="DB",DDB(P,Sn,n,B19,$F$13),IF(method="DB-SL",VDB(P,Sn,n,B19-1,B19,$F$13),"n/a")))))</f>
        <v>1296</v>
      </c>
      <c r="D19" s="27" t="n">
        <f aca="false">IF(B19=" - "," - ",SUM(C$17:C19))</f>
        <v>7056</v>
      </c>
      <c r="E19" s="28" t="n">
        <f aca="false">IF(B19=" - "," - ",P-D19)</f>
        <v>1944</v>
      </c>
      <c r="F19" s="8"/>
      <c r="G19" s="8"/>
      <c r="H19" s="8"/>
    </row>
    <row r="20" customFormat="false" ht="12.85" hidden="false" customHeight="false" outlineLevel="0" collapsed="false">
      <c r="B20" s="26" t="n">
        <f aca="false">IF(B19&gt;=n," - ",B19+1)</f>
        <v>4</v>
      </c>
      <c r="C20" s="27" t="n">
        <f aca="false">IF(B20=" - "," - ",IF(method="SL",SLN(P,Sn,n),IF(method="SYOD",SYD(P,Sn,n,B20),IF(method="DB",DDB(P,Sn,n,B20,$F$13),IF(method="DB-SL",VDB(P,Sn,n,B20-1,B20,$F$13),"n/a")))))</f>
        <v>777.6</v>
      </c>
      <c r="D20" s="27" t="n">
        <f aca="false">IF(B20=" - "," - ",SUM(C$17:C20))</f>
        <v>7833.6</v>
      </c>
      <c r="E20" s="28" t="n">
        <f aca="false">IF(B20=" - "," - ",P-D20)</f>
        <v>1166.4</v>
      </c>
    </row>
    <row r="21" customFormat="false" ht="12.85" hidden="false" customHeight="false" outlineLevel="0" collapsed="false">
      <c r="B21" s="26" t="n">
        <f aca="false">IF(B20&gt;=n," - ",B20+1)</f>
        <v>5</v>
      </c>
      <c r="C21" s="27" t="n">
        <f aca="false">IF(B21=" - "," - ",IF(method="SL",SLN(P,Sn,n),IF(method="SYOD",SYD(P,Sn,n,B21),IF(method="DB",DDB(P,Sn,n,B21,$F$13),IF(method="DB-SL",VDB(P,Sn,n,B21-1,B21,$F$13),"n/a")))))</f>
        <v>466.56</v>
      </c>
      <c r="D21" s="27" t="n">
        <f aca="false">IF(B21=" - "," - ",SUM(C$17:C21))</f>
        <v>8300.16</v>
      </c>
      <c r="E21" s="28" t="n">
        <f aca="false">IF(B21=" - "," - ",P-D21)</f>
        <v>699.84</v>
      </c>
    </row>
    <row r="22" customFormat="false" ht="12.85" hidden="false" customHeight="false" outlineLevel="0" collapsed="false">
      <c r="B22" s="26" t="str">
        <f aca="false">IF(B21&gt;=n," - ",B21+1)</f>
        <v> - </v>
      </c>
      <c r="C22" s="27" t="str">
        <f aca="false">IF(B22=" - "," - ",IF(method="SL",SLN(P,Sn,n),IF(method="SYOD",SYD(P,Sn,n,B22),IF(method="DB",DDB(P,Sn,n,B22,$F$13),IF(method="DB-SL",VDB(P,Sn,n,B22-1,B22,$F$13),"n/a")))))</f>
        <v>  -  </v>
      </c>
      <c r="D22" s="27" t="str">
        <f aca="false">IF(B22=" - "," - ",SUM(C$17:C22))</f>
        <v>  -  </v>
      </c>
      <c r="E22" s="28" t="str">
        <f aca="false">IF(B22=" - "," - ",P-D22)</f>
        <v>  -  </v>
      </c>
    </row>
    <row r="23" customFormat="false" ht="12.85" hidden="false" customHeight="false" outlineLevel="0" collapsed="false">
      <c r="B23" s="26" t="str">
        <f aca="false">IF(B22&gt;=n," - ",B22+1)</f>
        <v> - </v>
      </c>
      <c r="C23" s="27" t="str">
        <f aca="false">IF(B23=" - "," - ",IF(method="SL",SLN(P,Sn,n),IF(method="SYOD",SYD(P,Sn,n,B23),IF(method="DB",DDB(P,Sn,n,B23,$F$13),IF(method="DB-SL",VDB(P,Sn,n,B23-1,B23,$F$13),"n/a")))))</f>
        <v>  -  </v>
      </c>
      <c r="D23" s="27" t="str">
        <f aca="false">IF(B23=" - "," - ",SUM(C$17:C23))</f>
        <v>  -  </v>
      </c>
      <c r="E23" s="28" t="str">
        <f aca="false">IF(B23=" - "," - ",P-D23)</f>
        <v>  -  </v>
      </c>
    </row>
    <row r="24" customFormat="false" ht="12.85" hidden="false" customHeight="false" outlineLevel="0" collapsed="false">
      <c r="B24" s="26" t="str">
        <f aca="false">IF(B23&gt;=n," - ",B23+1)</f>
        <v> - </v>
      </c>
      <c r="C24" s="27" t="str">
        <f aca="false">IF(B24=" - "," - ",IF(method="SL",SLN(P,Sn,n),IF(method="SYOD",SYD(P,Sn,n,B24),IF(method="DB",DDB(P,Sn,n,B24,$F$13),IF(method="DB-SL",VDB(P,Sn,n,B24-1,B24,$F$13),"n/a")))))</f>
        <v>  -  </v>
      </c>
      <c r="D24" s="27" t="str">
        <f aca="false">IF(B24=" - "," - ",SUM(C$17:C24))</f>
        <v>  -  </v>
      </c>
      <c r="E24" s="28" t="str">
        <f aca="false">IF(B24=" - "," - ",P-D24)</f>
        <v>  -  </v>
      </c>
    </row>
    <row r="25" customFormat="false" ht="12.85" hidden="false" customHeight="false" outlineLevel="0" collapsed="false">
      <c r="B25" s="26" t="str">
        <f aca="false">IF(B24&gt;=n," - ",B24+1)</f>
        <v> - </v>
      </c>
      <c r="C25" s="27" t="str">
        <f aca="false">IF(B25=" - "," - ",IF(method="SL",SLN(P,Sn,n),IF(method="SYOD",SYD(P,Sn,n,B25),IF(method="DB",DDB(P,Sn,n,B25,$F$13),IF(method="DB-SL",VDB(P,Sn,n,B25-1,B25,$F$13),"n/a")))))</f>
        <v>  -  </v>
      </c>
      <c r="D25" s="27" t="str">
        <f aca="false">IF(B25=" - "," - ",SUM(C$17:C25))</f>
        <v>  -  </v>
      </c>
      <c r="E25" s="28" t="str">
        <f aca="false">IF(B25=" - "," - ",P-D25)</f>
        <v>  -  </v>
      </c>
    </row>
    <row r="26" customFormat="false" ht="12.85" hidden="false" customHeight="false" outlineLevel="0" collapsed="false">
      <c r="B26" s="26" t="str">
        <f aca="false">IF(B25&gt;=n," - ",B25+1)</f>
        <v> - </v>
      </c>
      <c r="C26" s="27" t="str">
        <f aca="false">IF(B26=" - "," - ",IF(method="SL",SLN(P,Sn,n),IF(method="SYOD",SYD(P,Sn,n,B26),IF(method="DB",DDB(P,Sn,n,B26,$F$13),IF(method="DB-SL",VDB(P,Sn,n,B26-1,B26,$F$13),"n/a")))))</f>
        <v>  -  </v>
      </c>
      <c r="D26" s="27" t="str">
        <f aca="false">IF(B26=" - "," - ",SUM(C$17:C26))</f>
        <v>  -  </v>
      </c>
      <c r="E26" s="28" t="str">
        <f aca="false">IF(B26=" - "," - ",P-D26)</f>
        <v>  -  </v>
      </c>
    </row>
    <row r="27" customFormat="false" ht="12.85" hidden="false" customHeight="false" outlineLevel="0" collapsed="false">
      <c r="B27" s="26" t="str">
        <f aca="false">IF(B26&gt;=n," - ",B26+1)</f>
        <v> - </v>
      </c>
      <c r="C27" s="27" t="str">
        <f aca="false">IF(B27=" - "," - ",IF(method="SL",SLN(P,Sn,n),IF(method="SYOD",SYD(P,Sn,n,B27),IF(method="DB",DDB(P,Sn,n,B27,$F$13),IF(method="DB-SL",VDB(P,Sn,n,B27-1,B27,$F$13),"n/a")))))</f>
        <v>  -  </v>
      </c>
      <c r="D27" s="27" t="str">
        <f aca="false">IF(B27=" - "," - ",SUM(C$17:C27))</f>
        <v>  -  </v>
      </c>
      <c r="E27" s="28" t="str">
        <f aca="false">IF(B27=" - "," - ",P-D27)</f>
        <v>  -  </v>
      </c>
    </row>
    <row r="28" customFormat="false" ht="12.85" hidden="false" customHeight="false" outlineLevel="0" collapsed="false">
      <c r="B28" s="26" t="str">
        <f aca="false">IF(B27&gt;=n," - ",B27+1)</f>
        <v> - </v>
      </c>
      <c r="C28" s="27" t="str">
        <f aca="false">IF(B28=" - "," - ",IF(method="SL",SLN(P,Sn,n),IF(method="SYOD",SYD(P,Sn,n,B28),IF(method="DB",DDB(P,Sn,n,B28,$F$13),IF(method="DB-SL",VDB(P,Sn,n,B28-1,B28,$F$13),"n/a")))))</f>
        <v>  -  </v>
      </c>
      <c r="D28" s="27" t="str">
        <f aca="false">IF(B28=" - "," - ",SUM(C$17:C28))</f>
        <v>  -  </v>
      </c>
      <c r="E28" s="28" t="str">
        <f aca="false">IF(B28=" - "," - ",P-D28)</f>
        <v>  -  </v>
      </c>
    </row>
    <row r="29" customFormat="false" ht="12.85" hidden="false" customHeight="false" outlineLevel="0" collapsed="false">
      <c r="B29" s="26" t="str">
        <f aca="false">IF(B28&gt;=n," - ",B28+1)</f>
        <v> - </v>
      </c>
      <c r="C29" s="27" t="str">
        <f aca="false">IF(B29=" - "," - ",IF(method="SL",SLN(P,Sn,n),IF(method="SYOD",SYD(P,Sn,n,B29),IF(method="DB",DDB(P,Sn,n,B29,$F$13),IF(method="DB-SL",VDB(P,Sn,n,B29-1,B29,$F$13),"n/a")))))</f>
        <v>  -  </v>
      </c>
      <c r="D29" s="27" t="str">
        <f aca="false">IF(B29=" - "," - ",SUM(C$17:C29))</f>
        <v>  -  </v>
      </c>
      <c r="E29" s="28" t="str">
        <f aca="false">IF(B29=" - "," - ",P-D29)</f>
        <v>  -  </v>
      </c>
    </row>
    <row r="30" customFormat="false" ht="12.85" hidden="false" customHeight="false" outlineLevel="0" collapsed="false">
      <c r="B30" s="26" t="str">
        <f aca="false">IF(B29&gt;=n," - ",B29+1)</f>
        <v> - </v>
      </c>
      <c r="C30" s="27" t="str">
        <f aca="false">IF(B30=" - "," - ",IF(method="SL",SLN(P,Sn,n),IF(method="SYOD",SYD(P,Sn,n,B30),IF(method="DB",DDB(P,Sn,n,B30,$F$13),IF(method="DB-SL",VDB(P,Sn,n,B30-1,B30,$F$13),"n/a")))))</f>
        <v>  -  </v>
      </c>
      <c r="D30" s="27" t="str">
        <f aca="false">IF(B30=" - "," - ",SUM(C$17:C30))</f>
        <v>  -  </v>
      </c>
      <c r="E30" s="28" t="str">
        <f aca="false">IF(B30=" - "," - ",P-D30)</f>
        <v>  -  </v>
      </c>
    </row>
    <row r="31" customFormat="false" ht="12.85" hidden="false" customHeight="false" outlineLevel="0" collapsed="false">
      <c r="B31" s="26" t="str">
        <f aca="false">IF(B30&gt;=n," - ",B30+1)</f>
        <v> - </v>
      </c>
      <c r="C31" s="27" t="str">
        <f aca="false">IF(B31=" - "," - ",IF(method="SL",SLN(P,Sn,n),IF(method="SYOD",SYD(P,Sn,n,B31),IF(method="DB",DDB(P,Sn,n,B31,$F$13),IF(method="DB-SL",VDB(P,Sn,n,B31-1,B31,$F$13),"n/a")))))</f>
        <v>  -  </v>
      </c>
      <c r="D31" s="27" t="str">
        <f aca="false">IF(B31=" - "," - ",SUM(C$17:C31))</f>
        <v>  -  </v>
      </c>
      <c r="E31" s="28" t="str">
        <f aca="false">IF(B31=" - "," - ",P-D31)</f>
        <v>  -  </v>
      </c>
    </row>
    <row r="32" customFormat="false" ht="12.85" hidden="false" customHeight="false" outlineLevel="0" collapsed="false">
      <c r="B32" s="26" t="str">
        <f aca="false">IF(B31&gt;=n," - ",B31+1)</f>
        <v> - </v>
      </c>
      <c r="C32" s="27" t="str">
        <f aca="false">IF(B32=" - "," - ",IF(method="SL",SLN(P,Sn,n),IF(method="SYOD",SYD(P,Sn,n,B32),IF(method="DB",DDB(P,Sn,n,B32,$F$13),IF(method="DB-SL",VDB(P,Sn,n,B32-1,B32,$F$13),"n/a")))))</f>
        <v>  -  </v>
      </c>
      <c r="D32" s="27" t="str">
        <f aca="false">IF(B32=" - "," - ",SUM(C$17:C32))</f>
        <v>  -  </v>
      </c>
      <c r="E32" s="28" t="str">
        <f aca="false">IF(B32=" - "," - ",P-D32)</f>
        <v>  -  </v>
      </c>
    </row>
    <row r="33" customFormat="false" ht="12.85" hidden="false" customHeight="false" outlineLevel="0" collapsed="false">
      <c r="B33" s="26" t="str">
        <f aca="false">IF(B32&gt;=n," - ",B32+1)</f>
        <v> - </v>
      </c>
      <c r="C33" s="27" t="str">
        <f aca="false">IF(B33=" - "," - ",IF(method="SL",SLN(P,Sn,n),IF(method="SYOD",SYD(P,Sn,n,B33),IF(method="DB",DDB(P,Sn,n,B33,$F$13),IF(method="DB-SL",VDB(P,Sn,n,B33-1,B33,$F$13),"n/a")))))</f>
        <v>  -  </v>
      </c>
      <c r="D33" s="27" t="str">
        <f aca="false">IF(B33=" - "," - ",SUM(C$17:C33))</f>
        <v>  -  </v>
      </c>
      <c r="E33" s="28" t="str">
        <f aca="false">IF(B33=" - "," - ",P-D33)</f>
        <v>  -  </v>
      </c>
    </row>
    <row r="34" customFormat="false" ht="12.85" hidden="false" customHeight="false" outlineLevel="0" collapsed="false">
      <c r="B34" s="26" t="str">
        <f aca="false">IF(B33&gt;=n," - ",B33+1)</f>
        <v> - </v>
      </c>
      <c r="C34" s="27" t="str">
        <f aca="false">IF(B34=" - "," - ",IF(method="SL",SLN(P,Sn,n),IF(method="SYOD",SYD(P,Sn,n,B34),IF(method="DB",DDB(P,Sn,n,B34,$F$13),IF(method="DB-SL",VDB(P,Sn,n,B34-1,B34,$F$13),"n/a")))))</f>
        <v>  -  </v>
      </c>
      <c r="D34" s="27" t="str">
        <f aca="false">IF(B34=" - "," - ",SUM(C$17:C34))</f>
        <v>  -  </v>
      </c>
      <c r="E34" s="28" t="str">
        <f aca="false">IF(B34=" - "," - ",P-D34)</f>
        <v>  -  </v>
      </c>
    </row>
    <row r="35" customFormat="false" ht="12.85" hidden="false" customHeight="false" outlineLevel="0" collapsed="false">
      <c r="B35" s="26" t="str">
        <f aca="false">IF(B34&gt;=n," - ",B34+1)</f>
        <v> - </v>
      </c>
      <c r="C35" s="27" t="str">
        <f aca="false">IF(B35=" - "," - ",IF(method="SL",SLN(P,Sn,n),IF(method="SYOD",SYD(P,Sn,n,B35),IF(method="DB",DDB(P,Sn,n,B35,$F$13),IF(method="DB-SL",VDB(P,Sn,n,B35-1,B35,$F$13),"n/a")))))</f>
        <v>  -  </v>
      </c>
      <c r="D35" s="27" t="str">
        <f aca="false">IF(B35=" - "," - ",SUM(C$17:C35))</f>
        <v>  -  </v>
      </c>
      <c r="E35" s="28" t="str">
        <f aca="false">IF(B35=" - "," - ",P-D35)</f>
        <v>  -  </v>
      </c>
    </row>
    <row r="36" customFormat="false" ht="12.85" hidden="false" customHeight="false" outlineLevel="0" collapsed="false">
      <c r="B36" s="26" t="str">
        <f aca="false">IF(B35&gt;=n," - ",B35+1)</f>
        <v> - </v>
      </c>
      <c r="C36" s="27" t="str">
        <f aca="false">IF(B36=" - "," - ",IF(method="SL",SLN(P,Sn,n),IF(method="SYOD",SYD(P,Sn,n,B36),IF(method="DB",DDB(P,Sn,n,B36,$F$13),IF(method="DB-SL",VDB(P,Sn,n,B36-1,B36,$F$13),"n/a")))))</f>
        <v>  -  </v>
      </c>
      <c r="D36" s="27" t="str">
        <f aca="false">IF(B36=" - "," - ",SUM(C$17:C36))</f>
        <v>  -  </v>
      </c>
      <c r="E36" s="28" t="str">
        <f aca="false">IF(B36=" - "," - ",P-D36)</f>
        <v>  -  </v>
      </c>
    </row>
    <row r="37" customFormat="false" ht="12.85" hidden="false" customHeight="false" outlineLevel="0" collapsed="false">
      <c r="B37" s="26" t="str">
        <f aca="false">IF(B36&gt;=n," - ",B36+1)</f>
        <v> - </v>
      </c>
      <c r="C37" s="27" t="str">
        <f aca="false">IF(B37=" - "," - ",IF(method="SL",SLN(P,Sn,n),IF(method="SYOD",SYD(P,Sn,n,B37),IF(method="DB",DDB(P,Sn,n,B37,$F$13),IF(method="DB-SL",VDB(P,Sn,n,B37-1,B37,$F$13),"n/a")))))</f>
        <v>  -  </v>
      </c>
      <c r="D37" s="27" t="str">
        <f aca="false">IF(B37=" - "," - ",SUM(C$17:C37))</f>
        <v>  -  </v>
      </c>
      <c r="E37" s="28" t="str">
        <f aca="false">IF(B37=" - "," - ",P-D37)</f>
        <v>  -  </v>
      </c>
    </row>
    <row r="38" customFormat="false" ht="12.85" hidden="false" customHeight="false" outlineLevel="0" collapsed="false">
      <c r="B38" s="26" t="str">
        <f aca="false">IF(B37&gt;=n," - ",B37+1)</f>
        <v> - </v>
      </c>
      <c r="C38" s="27" t="str">
        <f aca="false">IF(B38=" - "," - ",IF(method="SL",SLN(P,Sn,n),IF(method="SYOD",SYD(P,Sn,n,B38),IF(method="DB",DDB(P,Sn,n,B38,$F$13),IF(method="DB-SL",VDB(P,Sn,n,B38-1,B38,$F$13),"n/a")))))</f>
        <v>  -  </v>
      </c>
      <c r="D38" s="27" t="str">
        <f aca="false">IF(B38=" - "," - ",SUM(C$17:C38))</f>
        <v>  -  </v>
      </c>
      <c r="E38" s="28" t="str">
        <f aca="false">IF(B38=" - "," - ",P-D38)</f>
        <v>  -  </v>
      </c>
    </row>
    <row r="39" customFormat="false" ht="12.85" hidden="false" customHeight="false" outlineLevel="0" collapsed="false">
      <c r="B39" s="26" t="str">
        <f aca="false">IF(B38&gt;=n," - ",B38+1)</f>
        <v> - </v>
      </c>
      <c r="C39" s="27" t="str">
        <f aca="false">IF(B39=" - "," - ",IF(method="SL",SLN(P,Sn,n),IF(method="SYOD",SYD(P,Sn,n,B39),IF(method="DB",DDB(P,Sn,n,B39,$F$13),IF(method="DB-SL",VDB(P,Sn,n,B39-1,B39,$F$13),"n/a")))))</f>
        <v>  -  </v>
      </c>
      <c r="D39" s="27" t="str">
        <f aca="false">IF(B39=" - "," - ",SUM(C$17:C39))</f>
        <v>  -  </v>
      </c>
      <c r="E39" s="28" t="str">
        <f aca="false">IF(B39=" - "," - ",P-D39)</f>
        <v>  -  </v>
      </c>
    </row>
    <row r="40" customFormat="false" ht="12.85" hidden="false" customHeight="false" outlineLevel="0" collapsed="false">
      <c r="B40" s="26" t="str">
        <f aca="false">IF(B39&gt;=n," - ",B39+1)</f>
        <v> - </v>
      </c>
      <c r="C40" s="27" t="str">
        <f aca="false">IF(B40=" - "," - ",IF(method="SL",SLN(P,Sn,n),IF(method="SYOD",SYD(P,Sn,n,B40),IF(method="DB",DDB(P,Sn,n,B40,$F$13),IF(method="DB-SL",VDB(P,Sn,n,B40-1,B40,$F$13),"n/a")))))</f>
        <v>  -  </v>
      </c>
      <c r="D40" s="27" t="str">
        <f aca="false">IF(B40=" - "," - ",SUM(C$17:C40))</f>
        <v>  -  </v>
      </c>
      <c r="E40" s="28" t="str">
        <f aca="false">IF(B40=" - "," - ",P-D40)</f>
        <v>  -  </v>
      </c>
    </row>
    <row r="41" customFormat="false" ht="12.85" hidden="false" customHeight="false" outlineLevel="0" collapsed="false">
      <c r="B41" s="26" t="str">
        <f aca="false">IF(B40&gt;=n," - ",B40+1)</f>
        <v> - </v>
      </c>
      <c r="C41" s="27" t="str">
        <f aca="false">IF(B41=" - "," - ",IF(method="SL",SLN(P,Sn,n),IF(method="SYOD",SYD(P,Sn,n,B41),IF(method="DB",DDB(P,Sn,n,B41,$F$13),IF(method="DB-SL",VDB(P,Sn,n,B41-1,B41,$F$13),"n/a")))))</f>
        <v>  -  </v>
      </c>
      <c r="D41" s="27" t="str">
        <f aca="false">IF(B41=" - "," - ",SUM(C$17:C41))</f>
        <v>  -  </v>
      </c>
      <c r="E41" s="28" t="str">
        <f aca="false">IF(B41=" - "," - ",P-D41)</f>
        <v>  -  </v>
      </c>
    </row>
    <row r="42" customFormat="false" ht="12.85" hidden="false" customHeight="false" outlineLevel="0" collapsed="false">
      <c r="B42" s="26" t="str">
        <f aca="false">IF(B41&gt;=n," - ",B41+1)</f>
        <v> - </v>
      </c>
      <c r="C42" s="27" t="str">
        <f aca="false">IF(B42=" - "," - ",IF(method="SL",SLN(P,Sn,n),IF(method="SYOD",SYD(P,Sn,n,B42),IF(method="DB",DDB(P,Sn,n,B42,$F$13),IF(method="DB-SL",VDB(P,Sn,n,B42-1,B42,$F$13),"n/a")))))</f>
        <v>  -  </v>
      </c>
      <c r="D42" s="27" t="str">
        <f aca="false">IF(B42=" - "," - ",SUM(C$17:C42))</f>
        <v>  -  </v>
      </c>
      <c r="E42" s="28" t="str">
        <f aca="false">IF(B42=" - "," - ",P-D42)</f>
        <v>  -  </v>
      </c>
    </row>
    <row r="43" customFormat="false" ht="12.85" hidden="false" customHeight="false" outlineLevel="0" collapsed="false">
      <c r="B43" s="26" t="str">
        <f aca="false">IF(B42&gt;=n," - ",B42+1)</f>
        <v> - </v>
      </c>
      <c r="C43" s="27" t="str">
        <f aca="false">IF(B43=" - "," - ",IF(method="SL",SLN(P,Sn,n),IF(method="SYOD",SYD(P,Sn,n,B43),IF(method="DB",DDB(P,Sn,n,B43,$F$13),IF(method="DB-SL",VDB(P,Sn,n,B43-1,B43,$F$13),"n/a")))))</f>
        <v>  -  </v>
      </c>
      <c r="D43" s="27" t="str">
        <f aca="false">IF(B43=" - "," - ",SUM(C$17:C43))</f>
        <v>  -  </v>
      </c>
      <c r="E43" s="28" t="str">
        <f aca="false">IF(B43=" - "," - ",P-D43)</f>
        <v>  -  </v>
      </c>
    </row>
    <row r="44" customFormat="false" ht="12.85" hidden="false" customHeight="false" outlineLevel="0" collapsed="false">
      <c r="B44" s="26" t="str">
        <f aca="false">IF(B43&gt;=n," - ",B43+1)</f>
        <v> - </v>
      </c>
      <c r="C44" s="27" t="str">
        <f aca="false">IF(B44=" - "," - ",IF(method="SL",SLN(P,Sn,n),IF(method="SYOD",SYD(P,Sn,n,B44),IF(method="DB",DDB(P,Sn,n,B44,$F$13),IF(method="DB-SL",VDB(P,Sn,n,B44-1,B44,$F$13),"n/a")))))</f>
        <v>  -  </v>
      </c>
      <c r="D44" s="27" t="str">
        <f aca="false">IF(B44=" - "," - ",SUM(C$17:C44))</f>
        <v>  -  </v>
      </c>
      <c r="E44" s="28" t="str">
        <f aca="false">IF(B44=" - "," - ",P-D44)</f>
        <v>  -  </v>
      </c>
    </row>
    <row r="45" customFormat="false" ht="12.85" hidden="false" customHeight="false" outlineLevel="0" collapsed="false">
      <c r="B45" s="26" t="str">
        <f aca="false">IF(B44&gt;=n," - ",B44+1)</f>
        <v> - </v>
      </c>
      <c r="C45" s="27" t="str">
        <f aca="false">IF(B45=" - "," - ",IF(method="SL",SLN(P,Sn,n),IF(method="SYOD",SYD(P,Sn,n,B45),IF(method="DB",DDB(P,Sn,n,B45,$F$13),IF(method="DB-SL",VDB(P,Sn,n,B45-1,B45,$F$13),"n/a")))))</f>
        <v>  -  </v>
      </c>
      <c r="D45" s="27" t="str">
        <f aca="false">IF(B45=" - "," - ",SUM(C$17:C45))</f>
        <v>  -  </v>
      </c>
      <c r="E45" s="28" t="str">
        <f aca="false">IF(B45=" - "," - ",P-D45)</f>
        <v>  -  </v>
      </c>
    </row>
    <row r="46" customFormat="false" ht="12.85" hidden="false" customHeight="false" outlineLevel="0" collapsed="false">
      <c r="B46" s="26" t="str">
        <f aca="false">IF(B45&gt;=n," - ",B45+1)</f>
        <v> - </v>
      </c>
      <c r="C46" s="27" t="str">
        <f aca="false">IF(B46=" - "," - ",IF(method="SL",SLN(P,Sn,n),IF(method="SYOD",SYD(P,Sn,n,B46),IF(method="DB",DDB(P,Sn,n,B46,$F$13),IF(method="DB-SL",VDB(P,Sn,n,B46-1,B46,$F$13),"n/a")))))</f>
        <v>  -  </v>
      </c>
      <c r="D46" s="27" t="str">
        <f aca="false">IF(B46=" - "," - ",SUM(C$17:C46))</f>
        <v>  -  </v>
      </c>
      <c r="E46" s="28" t="str">
        <f aca="false">IF(B46=" - "," - ",P-D46)</f>
        <v>  -  </v>
      </c>
    </row>
    <row r="47" customFormat="false" ht="12.85" hidden="false" customHeight="false" outlineLevel="0" collapsed="false">
      <c r="B47" s="26" t="str">
        <f aca="false">IF(B46&gt;=n," - ",B46+1)</f>
        <v> - </v>
      </c>
      <c r="C47" s="27" t="str">
        <f aca="false">IF(B47=" - "," - ",IF(method="SL",SLN(P,Sn,n),IF(method="SYOD",SYD(P,Sn,n,B47),IF(method="DB",DDB(P,Sn,n,B47,$F$13),IF(method="DB-SL",VDB(P,Sn,n,B47-1,B47,$F$13),"n/a")))))</f>
        <v>  -  </v>
      </c>
      <c r="D47" s="27" t="str">
        <f aca="false">IF(B47=" - "," - ",SUM(C$17:C47))</f>
        <v>  -  </v>
      </c>
      <c r="E47" s="28" t="str">
        <f aca="false">IF(B47=" - "," - ",P-D47)</f>
        <v>  -  </v>
      </c>
    </row>
    <row r="48" customFormat="false" ht="12.85" hidden="false" customHeight="false" outlineLevel="0" collapsed="false">
      <c r="B48" s="26" t="str">
        <f aca="false">IF(B47&gt;=n," - ",B47+1)</f>
        <v> - </v>
      </c>
      <c r="C48" s="27" t="str">
        <f aca="false">IF(B48=" - "," - ",IF(method="SL",SLN(P,Sn,n),IF(method="SYOD",SYD(P,Sn,n,B48),IF(method="DB",DDB(P,Sn,n,B48,$F$13),IF(method="DB-SL",VDB(P,Sn,n,B48-1,B48,$F$13),"n/a")))))</f>
        <v>  -  </v>
      </c>
      <c r="D48" s="27" t="str">
        <f aca="false">IF(B48=" - "," - ",SUM(C$17:C48))</f>
        <v>  -  </v>
      </c>
      <c r="E48" s="28" t="str">
        <f aca="false">IF(B48=" - "," - ",P-D48)</f>
        <v>  -  </v>
      </c>
    </row>
    <row r="49" customFormat="false" ht="12.85" hidden="false" customHeight="false" outlineLevel="0" collapsed="false">
      <c r="B49" s="26" t="str">
        <f aca="false">IF(B48&gt;=n," - ",B48+1)</f>
        <v> - </v>
      </c>
      <c r="C49" s="27" t="str">
        <f aca="false">IF(B49=" - "," - ",IF(method="SL",SLN(P,Sn,n),IF(method="SYOD",SYD(P,Sn,n,B49),IF(method="DB",DDB(P,Sn,n,B49,$F$13),IF(method="DB-SL",VDB(P,Sn,n,B49-1,B49,$F$13),"n/a")))))</f>
        <v>  -  </v>
      </c>
      <c r="D49" s="27" t="str">
        <f aca="false">IF(B49=" - "," - ",SUM(C$17:C49))</f>
        <v>  -  </v>
      </c>
      <c r="E49" s="28" t="str">
        <f aca="false">IF(B49=" - "," - ",P-D49)</f>
        <v>  -  </v>
      </c>
    </row>
    <row r="50" customFormat="false" ht="12.85" hidden="false" customHeight="false" outlineLevel="0" collapsed="false">
      <c r="B50" s="26" t="str">
        <f aca="false">IF(B49&gt;=n," - ",B49+1)</f>
        <v> - </v>
      </c>
      <c r="C50" s="27" t="str">
        <f aca="false">IF(B50=" - "," - ",IF(method="SL",SLN(P,Sn,n),IF(method="SYOD",SYD(P,Sn,n,B50),IF(method="DB",DDB(P,Sn,n,B50,$F$13),IF(method="DB-SL",VDB(P,Sn,n,B50-1,B50,$F$13),"n/a")))))</f>
        <v>  -  </v>
      </c>
      <c r="D50" s="27" t="str">
        <f aca="false">IF(B50=" - "," - ",SUM(C$17:C50))</f>
        <v>  -  </v>
      </c>
      <c r="E50" s="28" t="str">
        <f aca="false">IF(B50=" - "," - ",P-D50)</f>
        <v>  -  </v>
      </c>
    </row>
    <row r="51" customFormat="false" ht="12.85" hidden="false" customHeight="false" outlineLevel="0" collapsed="false">
      <c r="B51" s="26" t="str">
        <f aca="false">IF(B50&gt;=n," - ",B50+1)</f>
        <v> - </v>
      </c>
      <c r="C51" s="27" t="str">
        <f aca="false">IF(B51=" - "," - ",IF(method="SL",SLN(P,Sn,n),IF(method="SYOD",SYD(P,Sn,n,B51),IF(method="DB",DDB(P,Sn,n,B51,$F$13),IF(method="DB-SL",VDB(P,Sn,n,B51-1,B51,$F$13),"n/a")))))</f>
        <v>  -  </v>
      </c>
      <c r="D51" s="27" t="str">
        <f aca="false">IF(B51=" - "," - ",SUM(C$17:C51))</f>
        <v>  -  </v>
      </c>
      <c r="E51" s="28" t="str">
        <f aca="false">IF(B51=" - "," - ",P-D51)</f>
        <v>  -  </v>
      </c>
    </row>
    <row r="52" customFormat="false" ht="12.85" hidden="false" customHeight="false" outlineLevel="0" collapsed="false">
      <c r="B52" s="26" t="str">
        <f aca="false">IF(B51&gt;=n," - ",B51+1)</f>
        <v> - </v>
      </c>
      <c r="C52" s="27" t="str">
        <f aca="false">IF(B52=" - "," - ",IF(method="SL",SLN(P,Sn,n),IF(method="SYOD",SYD(P,Sn,n,B52),IF(method="DB",DDB(P,Sn,n,B52,$F$13),IF(method="DB-SL",VDB(P,Sn,n,B52-1,B52,$F$13),"n/a")))))</f>
        <v>  -  </v>
      </c>
      <c r="D52" s="27" t="str">
        <f aca="false">IF(B52=" - "," - ",SUM(C$17:C52))</f>
        <v>  -  </v>
      </c>
      <c r="E52" s="28" t="str">
        <f aca="false">IF(B52=" - "," - ",P-D52)</f>
        <v>  -  </v>
      </c>
    </row>
    <row r="53" customFormat="false" ht="12.85" hidden="false" customHeight="false" outlineLevel="0" collapsed="false">
      <c r="B53" s="26" t="str">
        <f aca="false">IF(B52&gt;=n," - ",B52+1)</f>
        <v> - </v>
      </c>
      <c r="C53" s="27" t="str">
        <f aca="false">IF(B53=" - "," - ",IF(method="SL",SLN(P,Sn,n),IF(method="SYOD",SYD(P,Sn,n,B53),IF(method="DB",DDB(P,Sn,n,B53,$F$13),IF(method="DB-SL",VDB(P,Sn,n,B53-1,B53,$F$13),"n/a")))))</f>
        <v>  -  </v>
      </c>
      <c r="D53" s="27" t="str">
        <f aca="false">IF(B53=" - "," - ",SUM(C$17:C53))</f>
        <v>  -  </v>
      </c>
      <c r="E53" s="28" t="str">
        <f aca="false">IF(B53=" - "," - ",P-D53)</f>
        <v>  -  </v>
      </c>
    </row>
    <row r="54" customFormat="false" ht="12.85" hidden="false" customHeight="false" outlineLevel="0" collapsed="false">
      <c r="B54" s="26" t="str">
        <f aca="false">IF(B53&gt;=n," - ",B53+1)</f>
        <v> - </v>
      </c>
      <c r="C54" s="27" t="str">
        <f aca="false">IF(B54=" - "," - ",IF(method="SL",SLN(P,Sn,n),IF(method="SYOD",SYD(P,Sn,n,B54),IF(method="DB",DDB(P,Sn,n,B54,$F$13),IF(method="DB-SL",VDB(P,Sn,n,B54-1,B54,$F$13),"n/a")))))</f>
        <v>  -  </v>
      </c>
      <c r="D54" s="27" t="str">
        <f aca="false">IF(B54=" - "," - ",SUM(C$17:C54))</f>
        <v>  -  </v>
      </c>
      <c r="E54" s="28" t="str">
        <f aca="false">IF(B54=" - "," - ",P-D54)</f>
        <v>  -  </v>
      </c>
    </row>
    <row r="55" customFormat="false" ht="12.85" hidden="false" customHeight="false" outlineLevel="0" collapsed="false">
      <c r="B55" s="26" t="str">
        <f aca="false">IF(B54&gt;=n," - ",B54+1)</f>
        <v> - </v>
      </c>
      <c r="C55" s="27" t="str">
        <f aca="false">IF(B55=" - "," - ",IF(method="SL",SLN(P,Sn,n),IF(method="SYOD",SYD(P,Sn,n,B55),IF(method="DB",DDB(P,Sn,n,B55,$F$13),IF(method="DB-SL",VDB(P,Sn,n,B55-1,B55,$F$13),"n/a")))))</f>
        <v>  -  </v>
      </c>
      <c r="D55" s="27" t="str">
        <f aca="false">IF(B55=" - "," - ",SUM(C$17:C55))</f>
        <v>  -  </v>
      </c>
      <c r="E55" s="28" t="str">
        <f aca="false">IF(B55=" - "," - ",P-D55)</f>
        <v>  -  </v>
      </c>
    </row>
    <row r="56" customFormat="false" ht="12.85" hidden="false" customHeight="false" outlineLevel="0" collapsed="false">
      <c r="B56" s="26" t="str">
        <f aca="false">IF(B55&gt;=n," - ",B55+1)</f>
        <v> - </v>
      </c>
      <c r="C56" s="27" t="str">
        <f aca="false">IF(B56=" - "," - ",IF(method="SL",SLN(P,Sn,n),IF(method="SYOD",SYD(P,Sn,n,B56),IF(method="DB",DDB(P,Sn,n,B56,$F$13),IF(method="DB-SL",VDB(P,Sn,n,B56-1,B56,$F$13),"n/a")))))</f>
        <v>  -  </v>
      </c>
      <c r="D56" s="27" t="str">
        <f aca="false">IF(B56=" - "," - ",SUM(C$17:C56))</f>
        <v>  -  </v>
      </c>
      <c r="E56" s="28" t="str">
        <f aca="false">IF(B56=" - "," - ",P-D56)</f>
        <v>  -  </v>
      </c>
    </row>
    <row r="57" customFormat="false" ht="12.85" hidden="false" customHeight="false" outlineLevel="0" collapsed="false">
      <c r="B57" s="26" t="str">
        <f aca="false">IF(B56&gt;=n," - ",B56+1)</f>
        <v> - </v>
      </c>
      <c r="C57" s="27" t="str">
        <f aca="false">IF(B57=" - "," - ",IF(method="SL",SLN(P,Sn,n),IF(method="SYOD",SYD(P,Sn,n,B57),IF(method="DB",DDB(P,Sn,n,B57,$F$13),IF(method="DB-SL",VDB(P,Sn,n,B57-1,B57,$F$13),"n/a")))))</f>
        <v>  -  </v>
      </c>
      <c r="D57" s="27" t="str">
        <f aca="false">IF(B57=" - "," - ",SUM(C$17:C57))</f>
        <v>  -  </v>
      </c>
      <c r="E57" s="28" t="str">
        <f aca="false">IF(B57=" - "," - ",P-D57)</f>
        <v>  -  </v>
      </c>
    </row>
    <row r="58" customFormat="false" ht="12.85" hidden="false" customHeight="false" outlineLevel="0" collapsed="false">
      <c r="B58" s="26" t="str">
        <f aca="false">IF(B57&gt;=n," - ",B57+1)</f>
        <v> - </v>
      </c>
      <c r="C58" s="27" t="str">
        <f aca="false">IF(B58=" - "," - ",IF(method="SL",SLN(P,Sn,n),IF(method="SYOD",SYD(P,Sn,n,B58),IF(method="DB",DDB(P,Sn,n,B58,$F$13),IF(method="DB-SL",VDB(P,Sn,n,B58-1,B58,$F$13),"n/a")))))</f>
        <v>  -  </v>
      </c>
      <c r="D58" s="27" t="str">
        <f aca="false">IF(B58=" - "," - ",SUM(C$17:C58))</f>
        <v>  -  </v>
      </c>
      <c r="E58" s="28" t="str">
        <f aca="false">IF(B58=" - "," - ",P-D58)</f>
        <v>  -  </v>
      </c>
    </row>
    <row r="59" customFormat="false" ht="12.85" hidden="false" customHeight="false" outlineLevel="0" collapsed="false">
      <c r="B59" s="26" t="str">
        <f aca="false">IF(B58&gt;=n," - ",B58+1)</f>
        <v> - </v>
      </c>
      <c r="C59" s="27" t="str">
        <f aca="false">IF(B59=" - "," - ",IF(method="SL",SLN(P,Sn,n),IF(method="SYOD",SYD(P,Sn,n,B59),IF(method="DB",DDB(P,Sn,n,B59,$F$13),IF(method="DB-SL",VDB(P,Sn,n,B59-1,B59,$F$13),"n/a")))))</f>
        <v>  -  </v>
      </c>
      <c r="D59" s="27" t="str">
        <f aca="false">IF(B59=" - "," - ",SUM(C$17:C59))</f>
        <v>  -  </v>
      </c>
      <c r="E59" s="28" t="str">
        <f aca="false">IF(B59=" - "," - ",P-D59)</f>
        <v>  -  </v>
      </c>
    </row>
    <row r="60" customFormat="false" ht="12.85" hidden="false" customHeight="false" outlineLevel="0" collapsed="false">
      <c r="B60" s="26" t="str">
        <f aca="false">IF(B59&gt;=n," - ",B59+1)</f>
        <v> - </v>
      </c>
      <c r="C60" s="27" t="str">
        <f aca="false">IF(B60=" - "," - ",IF(method="SL",SLN(P,Sn,n),IF(method="SYOD",SYD(P,Sn,n,B60),IF(method="DB",DDB(P,Sn,n,B60,$F$13),IF(method="DB-SL",VDB(P,Sn,n,B60-1,B60,$F$13),"n/a")))))</f>
        <v>  -  </v>
      </c>
      <c r="D60" s="27" t="str">
        <f aca="false">IF(B60=" - "," - ",SUM(C$17:C60))</f>
        <v>  -  </v>
      </c>
      <c r="E60" s="28" t="str">
        <f aca="false">IF(B60=" - "," - ",P-D60)</f>
        <v>  -  </v>
      </c>
    </row>
    <row r="61" customFormat="false" ht="12.85" hidden="false" customHeight="false" outlineLevel="0" collapsed="false">
      <c r="B61" s="26" t="str">
        <f aca="false">IF(B60&gt;=n," - ",B60+1)</f>
        <v> - </v>
      </c>
      <c r="C61" s="27" t="str">
        <f aca="false">IF(B61=" - "," - ",IF(method="SL",SLN(P,Sn,n),IF(method="SYOD",SYD(P,Sn,n,B61),IF(method="DB",DDB(P,Sn,n,B61,$F$13),IF(method="DB-SL",VDB(P,Sn,n,B61-1,B61,$F$13),"n/a")))))</f>
        <v>  -  </v>
      </c>
      <c r="D61" s="27" t="str">
        <f aca="false">IF(B61=" - "," - ",SUM(C$17:C61))</f>
        <v>  -  </v>
      </c>
      <c r="E61" s="28" t="str">
        <f aca="false">IF(B61=" - "," - ",P-D61)</f>
        <v>  -  </v>
      </c>
    </row>
    <row r="62" customFormat="false" ht="12.85" hidden="false" customHeight="false" outlineLevel="0" collapsed="false">
      <c r="B62" s="26" t="str">
        <f aca="false">IF(B61&gt;=n," - ",B61+1)</f>
        <v> - </v>
      </c>
      <c r="C62" s="27" t="str">
        <f aca="false">IF(B62=" - "," - ",IF(method="SL",SLN(P,Sn,n),IF(method="SYOD",SYD(P,Sn,n,B62),IF(method="DB",DDB(P,Sn,n,B62,$F$13),IF(method="DB-SL",VDB(P,Sn,n,B62-1,B62,$F$13),"n/a")))))</f>
        <v>  -  </v>
      </c>
      <c r="D62" s="27" t="str">
        <f aca="false">IF(B62=" - "," - ",SUM(C$17:C62))</f>
        <v>  -  </v>
      </c>
      <c r="E62" s="28" t="str">
        <f aca="false">IF(B62=" - "," - ",P-D62)</f>
        <v>  -  </v>
      </c>
    </row>
    <row r="63" customFormat="false" ht="12.85" hidden="false" customHeight="false" outlineLevel="0" collapsed="false">
      <c r="B63" s="26" t="str">
        <f aca="false">IF(B62&gt;=n," - ",B62+1)</f>
        <v> - </v>
      </c>
      <c r="C63" s="27" t="str">
        <f aca="false">IF(B63=" - "," - ",IF(method="SL",SLN(P,Sn,n),IF(method="SYOD",SYD(P,Sn,n,B63),IF(method="DB",DDB(P,Sn,n,B63,$F$13),IF(method="DB-SL",VDB(P,Sn,n,B63-1,B63,$F$13),"n/a")))))</f>
        <v>  -  </v>
      </c>
      <c r="D63" s="27" t="str">
        <f aca="false">IF(B63=" - "," - ",SUM(C$17:C63))</f>
        <v>  -  </v>
      </c>
      <c r="E63" s="28" t="str">
        <f aca="false">IF(B63=" - "," - ",P-D63)</f>
        <v>  -  </v>
      </c>
    </row>
    <row r="64" customFormat="false" ht="12.85" hidden="false" customHeight="false" outlineLevel="0" collapsed="false">
      <c r="B64" s="26" t="str">
        <f aca="false">IF(B63&gt;=n," - ",B63+1)</f>
        <v> - </v>
      </c>
      <c r="C64" s="27" t="str">
        <f aca="false">IF(B64=" - "," - ",IF(method="SL",SLN(P,Sn,n),IF(method="SYOD",SYD(P,Sn,n,B64),IF(method="DB",DDB(P,Sn,n,B64,$F$13),IF(method="DB-SL",VDB(P,Sn,n,B64-1,B64,$F$13),"n/a")))))</f>
        <v>  -  </v>
      </c>
      <c r="D64" s="27" t="str">
        <f aca="false">IF(B64=" - "," - ",SUM(C$17:C64))</f>
        <v>  -  </v>
      </c>
      <c r="E64" s="28" t="str">
        <f aca="false">IF(B64=" - "," - ",P-D64)</f>
        <v>  -  </v>
      </c>
    </row>
    <row r="65" customFormat="false" ht="12.85" hidden="false" customHeight="false" outlineLevel="0" collapsed="false">
      <c r="B65" s="26" t="str">
        <f aca="false">IF(B64&gt;=n," - ",B64+1)</f>
        <v> - </v>
      </c>
      <c r="C65" s="27" t="str">
        <f aca="false">IF(B65=" - "," - ",IF(method="SL",SLN(P,Sn,n),IF(method="SYOD",SYD(P,Sn,n,B65),IF(method="DB",DDB(P,Sn,n,B65,$F$13),IF(method="DB-SL",VDB(P,Sn,n,B65-1,B65,$F$13),"n/a")))))</f>
        <v>  -  </v>
      </c>
      <c r="D65" s="27" t="str">
        <f aca="false">IF(B65=" - "," - ",SUM(C$17:C65))</f>
        <v>  -  </v>
      </c>
      <c r="E65" s="28" t="str">
        <f aca="false">IF(B65=" - "," - ",P-D65)</f>
        <v>  -  </v>
      </c>
    </row>
    <row r="66" customFormat="false" ht="12.85" hidden="false" customHeight="false" outlineLevel="0" collapsed="false">
      <c r="B66" s="26" t="str">
        <f aca="false">IF(B65&gt;=n," - ",B65+1)</f>
        <v> - </v>
      </c>
      <c r="C66" s="27" t="str">
        <f aca="false">IF(B66=" - "," - ",IF(method="SL",SLN(P,Sn,n),IF(method="SYOD",SYD(P,Sn,n,B66),IF(method="DB",DDB(P,Sn,n,B66,$F$13),IF(method="DB-SL",VDB(P,Sn,n,B66-1,B66,$F$13),"n/a")))))</f>
        <v>  -  </v>
      </c>
      <c r="D66" s="27" t="str">
        <f aca="false">IF(B66=" - "," - ",SUM(C$17:C66))</f>
        <v>  -  </v>
      </c>
      <c r="E66" s="28" t="str">
        <f aca="false">IF(B66=" - "," - ",P-D66)</f>
        <v>  -  </v>
      </c>
    </row>
  </sheetData>
  <mergeCells count="2">
    <mergeCell ref="D8:F8"/>
    <mergeCell ref="D9:F9"/>
  </mergeCells>
  <conditionalFormatting sqref="E13">
    <cfRule type="expression" priority="2" aboveAverage="0" equalAverage="0" bottom="0" percent="0" rank="0" text="" dxfId="0">
      <formula>OR($D$13="SL",$D$13="SYOD")</formula>
    </cfRule>
  </conditionalFormatting>
  <conditionalFormatting sqref="F13">
    <cfRule type="expression" priority="3" aboveAverage="0" equalAverage="0" bottom="0" percent="0" rank="0" text="" dxfId="1">
      <formula>OR($D$13="SL",$D$13="SYOD")</formula>
    </cfRule>
  </conditionalFormatting>
  <dataValidations count="1">
    <dataValidation allowBlank="true" operator="equal" showDropDown="false" showErrorMessage="true" showInputMessage="true" sqref="D13" type="list">
      <formula1>"SL,SYOD,DB,DB-SL"</formula1>
      <formula2>0</formula2>
    </dataValidation>
  </dataValidations>
  <hyperlinks>
    <hyperlink ref="I3" r:id="rId2" display="HELP: Basic Depreciation"/>
  </hyperlinks>
  <printOptions headings="false" gridLines="false" gridLinesSet="true" horizontalCentered="true" verticalCentered="false"/>
  <pageMargins left="0.5" right="0.5" top="0.5" bottom="0.5" header="0.511805555555555" footer="0.2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&amp;L&amp;8https://www.vertex42.com/Calculators/depreciation-calculator.html&amp;R&amp;8© 2009 Vertex42 LLC</oddFoot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6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" width="10.42"/>
    <col collapsed="false" customWidth="true" hidden="false" outlineLevel="0" max="3" min="3" style="1" width="16.42"/>
    <col collapsed="false" customWidth="true" hidden="false" outlineLevel="0" max="6" min="4" style="1" width="13.86"/>
    <col collapsed="false" customWidth="true" hidden="false" outlineLevel="0" max="7" min="7" style="1" width="11.71"/>
    <col collapsed="false" customWidth="true" hidden="false" outlineLevel="0" max="8" min="8" style="1" width="4.57"/>
    <col collapsed="false" customWidth="true" hidden="false" outlineLevel="0" max="9" min="9" style="1" width="14.7"/>
    <col collapsed="false" customWidth="true" hidden="false" outlineLevel="0" max="1025" min="10" style="1" width="9.14"/>
  </cols>
  <sheetData>
    <row r="1" customFormat="false" ht="24.85" hidden="false" customHeight="false" outlineLevel="0" collapsed="false">
      <c r="A1" s="2" t="s">
        <v>20</v>
      </c>
    </row>
    <row r="2" customFormat="false" ht="13.4" hidden="false" customHeight="false" outlineLevel="0" collapsed="false">
      <c r="A2" s="29" t="s">
        <v>21</v>
      </c>
      <c r="B2" s="4"/>
      <c r="C2" s="5"/>
      <c r="D2" s="5"/>
      <c r="E2" s="5"/>
      <c r="F2" s="5"/>
      <c r="G2" s="5"/>
      <c r="H2" s="5"/>
      <c r="I2" s="6" t="str">
        <f aca="true">"© 2009-" &amp; YEAR(TODAY()) &amp; " Vertex42 LLC"</f>
        <v>© 2009-2019 Vertex42 LLC</v>
      </c>
    </row>
    <row r="3" customFormat="false" ht="13.4" hidden="false" customHeight="false" outlineLevel="0" collapsed="false">
      <c r="A3" s="7" t="s">
        <v>22</v>
      </c>
      <c r="B3" s="8"/>
      <c r="C3" s="8"/>
      <c r="D3" s="8"/>
      <c r="E3" s="8"/>
      <c r="F3" s="8"/>
      <c r="G3" s="8"/>
      <c r="H3" s="8"/>
      <c r="I3" s="9" t="s">
        <v>23</v>
      </c>
    </row>
    <row r="4" customFormat="false" ht="12.85" hidden="false" customHeight="false" outlineLevel="0" collapsed="false">
      <c r="A4" s="7" t="s">
        <v>24</v>
      </c>
      <c r="B4" s="8"/>
      <c r="C4" s="8"/>
      <c r="D4" s="8"/>
      <c r="E4" s="8"/>
      <c r="F4" s="8"/>
      <c r="G4" s="8"/>
      <c r="H4" s="8"/>
      <c r="I4" s="8"/>
    </row>
    <row r="5" customFormat="false" ht="12.85" hidden="false" customHeight="false" outlineLevel="0" collapsed="false">
      <c r="A5" s="7" t="s">
        <v>25</v>
      </c>
      <c r="B5" s="8"/>
      <c r="C5" s="8"/>
      <c r="D5" s="8"/>
      <c r="E5" s="8"/>
      <c r="F5" s="8"/>
      <c r="G5" s="8"/>
      <c r="H5" s="8"/>
      <c r="I5" s="8"/>
    </row>
    <row r="6" customFormat="false" ht="12.85" hidden="false" customHeight="false" outlineLevel="0" collapsed="false">
      <c r="A6" s="7"/>
      <c r="B6" s="8"/>
      <c r="C6" s="8"/>
      <c r="D6" s="8"/>
      <c r="E6" s="8"/>
      <c r="F6" s="8"/>
      <c r="G6" s="8"/>
      <c r="H6" s="8"/>
      <c r="I6" s="8"/>
    </row>
    <row r="7" customFormat="false" ht="12.85" hidden="false" customHeight="false" outlineLevel="0" collapsed="false">
      <c r="B7" s="8"/>
      <c r="C7" s="8"/>
      <c r="D7" s="8"/>
      <c r="E7" s="8"/>
      <c r="F7" s="8"/>
      <c r="G7" s="8"/>
      <c r="H7" s="8"/>
      <c r="I7" s="8"/>
    </row>
    <row r="8" customFormat="false" ht="15.25" hidden="false" customHeight="false" outlineLevel="0" collapsed="false">
      <c r="B8" s="10" t="s">
        <v>5</v>
      </c>
      <c r="C8" s="11"/>
      <c r="D8" s="12"/>
      <c r="E8" s="13"/>
      <c r="F8" s="14"/>
      <c r="G8" s="8"/>
      <c r="H8" s="8"/>
      <c r="I8" s="8"/>
    </row>
    <row r="9" customFormat="false" ht="14.05" hidden="false" customHeight="false" outlineLevel="0" collapsed="false">
      <c r="B9" s="30"/>
      <c r="C9" s="15" t="s">
        <v>6</v>
      </c>
      <c r="D9" s="16"/>
      <c r="E9" s="16"/>
      <c r="F9" s="16"/>
      <c r="G9" s="8"/>
      <c r="H9" s="8"/>
      <c r="I9" s="8"/>
    </row>
    <row r="10" customFormat="false" ht="14.05" hidden="false" customHeight="false" outlineLevel="0" collapsed="false">
      <c r="B10" s="30"/>
      <c r="C10" s="15" t="s">
        <v>26</v>
      </c>
      <c r="D10" s="16"/>
      <c r="E10" s="16"/>
      <c r="F10" s="16"/>
      <c r="G10" s="8"/>
      <c r="H10" s="8"/>
      <c r="I10" s="8"/>
    </row>
    <row r="11" customFormat="false" ht="14.05" hidden="false" customHeight="false" outlineLevel="0" collapsed="false">
      <c r="B11" s="31"/>
      <c r="C11" s="15" t="s">
        <v>27</v>
      </c>
      <c r="D11" s="17" t="n">
        <v>1000</v>
      </c>
      <c r="E11" s="32"/>
      <c r="F11" s="30"/>
      <c r="G11" s="8"/>
      <c r="H11" s="8"/>
      <c r="I11" s="8"/>
    </row>
    <row r="12" customFormat="false" ht="14.05" hidden="false" customHeight="false" outlineLevel="0" collapsed="false">
      <c r="B12" s="31"/>
      <c r="C12" s="15" t="s">
        <v>28</v>
      </c>
      <c r="D12" s="17" t="n">
        <v>5</v>
      </c>
      <c r="E12" s="30"/>
      <c r="F12" s="30"/>
      <c r="G12" s="8"/>
      <c r="H12" s="8"/>
      <c r="I12" s="8"/>
    </row>
    <row r="13" customFormat="false" ht="14.05" hidden="false" customHeight="false" outlineLevel="0" collapsed="false">
      <c r="B13" s="31"/>
      <c r="C13" s="15" t="s">
        <v>11</v>
      </c>
      <c r="D13" s="18" t="s">
        <v>29</v>
      </c>
      <c r="E13" s="19" t="s">
        <v>13</v>
      </c>
      <c r="F13" s="20" t="n">
        <v>2</v>
      </c>
      <c r="G13" s="8"/>
      <c r="H13" s="8"/>
      <c r="I13" s="8"/>
    </row>
    <row r="14" customFormat="false" ht="14.05" hidden="false" customHeight="false" outlineLevel="0" collapsed="false">
      <c r="B14" s="30"/>
      <c r="C14" s="15" t="s">
        <v>30</v>
      </c>
      <c r="D14" s="18" t="s">
        <v>31</v>
      </c>
      <c r="E14" s="30"/>
      <c r="F14" s="30"/>
      <c r="G14" s="8"/>
      <c r="H14" s="8"/>
      <c r="I14" s="8"/>
    </row>
    <row r="15" customFormat="false" ht="14.15" hidden="false" customHeight="false" outlineLevel="0" collapsed="false">
      <c r="B15" s="30"/>
      <c r="C15" s="15" t="str">
        <f aca="false">"Placed in Service "&amp;IF(D14="Mid-Quarter","Quarter",IF(D14="Mid-Month","Month",""))</f>
        <v>Placed in Service </v>
      </c>
      <c r="D15" s="33" t="n">
        <v>4</v>
      </c>
      <c r="E15" s="31"/>
      <c r="F15" s="30"/>
      <c r="G15" s="8"/>
      <c r="H15" s="8"/>
      <c r="I15" s="8"/>
    </row>
    <row r="16" customFormat="false" ht="14.05" hidden="false" customHeight="false" outlineLevel="0" collapsed="false">
      <c r="B16" s="30"/>
      <c r="C16" s="15" t="s">
        <v>32</v>
      </c>
      <c r="D16" s="19" t="n">
        <f aca="false">IF(conv="Half-Year",ROUNDUP(n+0.5,0),IF(conv="Mid-Quarter",ROUNDUP(n+Q/4,0),IF(conv="Mid-Month",ROUNDUP(n+m/12,0),"n/a")))</f>
        <v>6</v>
      </c>
      <c r="E16" s="31"/>
      <c r="F16" s="30"/>
      <c r="G16" s="8"/>
      <c r="H16" s="8"/>
      <c r="I16" s="8"/>
    </row>
    <row r="17" customFormat="false" ht="15.25" hidden="false" customHeight="false" outlineLevel="0" collapsed="false">
      <c r="B17" s="8"/>
      <c r="C17" s="21"/>
      <c r="D17" s="8"/>
      <c r="E17" s="19"/>
      <c r="G17" s="8"/>
      <c r="H17" s="8"/>
      <c r="I17" s="8"/>
    </row>
    <row r="18" customFormat="false" ht="17.65" hidden="false" customHeight="false" outlineLevel="0" collapsed="false">
      <c r="B18" s="34" t="s">
        <v>14</v>
      </c>
      <c r="C18" s="8"/>
      <c r="D18" s="8"/>
      <c r="E18" s="8"/>
      <c r="F18" s="23" t="s">
        <v>15</v>
      </c>
      <c r="G18" s="8"/>
      <c r="H18" s="8"/>
      <c r="I18" s="8"/>
    </row>
    <row r="19" customFormat="false" ht="16.4" hidden="false" customHeight="false" outlineLevel="0" collapsed="false">
      <c r="B19" s="24" t="s">
        <v>16</v>
      </c>
      <c r="C19" s="25" t="s">
        <v>17</v>
      </c>
      <c r="D19" s="25" t="s">
        <v>18</v>
      </c>
      <c r="E19" s="25" t="s">
        <v>19</v>
      </c>
      <c r="F19" s="25" t="s">
        <v>33</v>
      </c>
      <c r="H19" s="8"/>
    </row>
    <row r="20" customFormat="false" ht="12.85" hidden="false" customHeight="false" outlineLevel="0" collapsed="false">
      <c r="B20" s="26" t="n">
        <v>1</v>
      </c>
      <c r="C20" s="35" t="n">
        <f aca="false">IF(B20=" - "," - ",IF(method="SL",IF(conv="Half-Year",P*1/n*(MIN(n,B20-0.5)-MAX(0,B20-1.5)),IF(conv="Mid-Quarter",P*1/n*(MIN(n,B20-Q/4+0.125)-MAX(0,B20-1-Q/4+0.125)),P*1/n*(MIN(n,B20-m/12+1/24)-MAX(0,B20-1-m/12+1/24)))),IF(conv="Half-Year",VDB(P,0,n,MAX(0,B20-1.5),MIN(n,B20-0.5),$F$13),IF(conv="Mid-Quarter",VDB(P,0,n,MAX(0,B20-1-Q/4+0.125),MIN(n,B20-Q/4+0.125),$F$13,0),"n/a"))))</f>
        <v>200</v>
      </c>
      <c r="D20" s="35" t="n">
        <f aca="false">IF(B20=" - "," - ",SUM(C$20:C20))</f>
        <v>200</v>
      </c>
      <c r="E20" s="35" t="n">
        <f aca="false">IF(B20=" - "," - ",P-D20)</f>
        <v>800</v>
      </c>
      <c r="F20" s="36" t="n">
        <f aca="false">IF(B20=" - "," - ",IF(method="SL",IF(conv="Half-Year",1/n*(MIN(n,B20-0.5)-MAX(0,B20-1.5)),IF(conv="Mid-Quarter",1/n*(MIN(n,B20-Q/4+0.125)-MAX(0,B20-1-Q/4+0.125)),1/n*(MIN(n,B20-m/12+1/24)-MAX(0,B20-1-m/12+1/24)))),IF(conv="Half-Year",VDB(1,0,n,MAX(0,B20-1.5),MIN(n,B20-0.5),$F$13),IF(conv="Mid-Quarter",VDB(1,0,n,MAX(0,B20-1-Q/4+0.125),MIN(n,B20-Q/4+0.125),$F$13,0),"n/a"))))</f>
        <v>0.2</v>
      </c>
      <c r="G20" s="8"/>
      <c r="H20" s="8"/>
    </row>
    <row r="21" customFormat="false" ht="12.85" hidden="false" customHeight="false" outlineLevel="0" collapsed="false">
      <c r="B21" s="26" t="n">
        <f aca="false">IF(B20=" - "," - ",IF(B20+1&gt;last," - ",B20+1))</f>
        <v>2</v>
      </c>
      <c r="C21" s="35" t="n">
        <f aca="false">IF(B21=" - "," - ",IF(method="SL",IF(conv="Half-Year",P*1/n*(MIN(n,B21-0.5)-MAX(0,B21-1.5)),IF(conv="Mid-Quarter",P*1/n*(MIN(n,B21-Q/4+0.125)-MAX(0,B21-1-Q/4+0.125)),P*1/n*(MIN(n,B21-m/12+1/24)-MAX(0,B21-1-m/12+1/24)))),IF(conv="Half-Year",VDB(P,0,n,MAX(0,B21-1.5),MIN(n,B21-0.5),$F$13),IF(conv="Mid-Quarter",VDB(P,0,n,MAX(0,B21-1-Q/4+0.125),MIN(n,B21-Q/4+0.125),$F$13,0),"n/a"))))</f>
        <v>320</v>
      </c>
      <c r="D21" s="35" t="n">
        <f aca="false">IF(B21=" - "," - ",SUM(C$20:C21))</f>
        <v>520</v>
      </c>
      <c r="E21" s="35" t="n">
        <f aca="false">IF(B21=" - "," - ",P-D21)</f>
        <v>480</v>
      </c>
      <c r="F21" s="36" t="n">
        <f aca="false">IF(B21=" - "," - ",IF(method="SL",IF(conv="Half-Year",1/n*(MIN(n,B21-0.5)-MAX(0,B21-1.5)),IF(conv="Mid-Quarter",1/n*(MIN(n,B21-Q/4+0.125)-MAX(0,B21-1-Q/4+0.125)),1/n*(MIN(n,B21-m/12+1/24)-MAX(0,B21-1-m/12+1/24)))),IF(conv="Half-Year",VDB(1,0,n,MAX(0,B21-1.5),MIN(n,B21-0.5),$F$13),IF(conv="Mid-Quarter",VDB(1,0,n,MAX(0,B21-1-Q/4+0.125),MIN(n,B21-Q/4+0.125),$F$13,0),"n/a"))))</f>
        <v>0.32</v>
      </c>
      <c r="G21" s="8"/>
      <c r="H21" s="8"/>
    </row>
    <row r="22" customFormat="false" ht="12.85" hidden="false" customHeight="false" outlineLevel="0" collapsed="false">
      <c r="B22" s="26" t="n">
        <f aca="false">IF(B21=" - "," - ",IF(B21+1&gt;last," - ",B21+1))</f>
        <v>3</v>
      </c>
      <c r="C22" s="35" t="n">
        <f aca="false">IF(B22=" - "," - ",IF(method="SL",IF(conv="Half-Year",P*1/n*(MIN(n,B22-0.5)-MAX(0,B22-1.5)),IF(conv="Mid-Quarter",P*1/n*(MIN(n,B22-Q/4+0.125)-MAX(0,B22-1-Q/4+0.125)),P*1/n*(MIN(n,B22-m/12+1/24)-MAX(0,B22-1-m/12+1/24)))),IF(conv="Half-Year",VDB(P,0,n,MAX(0,B22-1.5),MIN(n,B22-0.5),$F$13),IF(conv="Mid-Quarter",VDB(P,0,n,MAX(0,B22-1-Q/4+0.125),MIN(n,B22-Q/4+0.125),$F$13,0),"n/a"))))</f>
        <v>192</v>
      </c>
      <c r="D22" s="35" t="n">
        <f aca="false">IF(B22=" - "," - ",SUM(C$20:C22))</f>
        <v>712</v>
      </c>
      <c r="E22" s="35" t="n">
        <f aca="false">IF(B22=" - "," - ",P-D22)</f>
        <v>288</v>
      </c>
      <c r="F22" s="36" t="n">
        <f aca="false">IF(B22=" - "," - ",IF(method="SL",IF(conv="Half-Year",1/n*(MIN(n,B22-0.5)-MAX(0,B22-1.5)),IF(conv="Mid-Quarter",1/n*(MIN(n,B22-Q/4+0.125)-MAX(0,B22-1-Q/4+0.125)),1/n*(MIN(n,B22-m/12+1/24)-MAX(0,B22-1-m/12+1/24)))),IF(conv="Half-Year",VDB(1,0,n,MAX(0,B22-1.5),MIN(n,B22-0.5),$F$13),IF(conv="Mid-Quarter",VDB(1,0,n,MAX(0,B22-1-Q/4+0.125),MIN(n,B22-Q/4+0.125),$F$13,0),"n/a"))))</f>
        <v>0.192</v>
      </c>
      <c r="G22" s="8"/>
      <c r="H22" s="8"/>
    </row>
    <row r="23" customFormat="false" ht="12.85" hidden="false" customHeight="false" outlineLevel="0" collapsed="false">
      <c r="B23" s="26" t="n">
        <f aca="false">IF(B22=" - "," - ",IF(B22+1&gt;last," - ",B22+1))</f>
        <v>4</v>
      </c>
      <c r="C23" s="35" t="n">
        <f aca="false">IF(B23=" - "," - ",IF(method="SL",IF(conv="Half-Year",P*1/n*(MIN(n,B23-0.5)-MAX(0,B23-1.5)),IF(conv="Mid-Quarter",P*1/n*(MIN(n,B23-Q/4+0.125)-MAX(0,B23-1-Q/4+0.125)),P*1/n*(MIN(n,B23-m/12+1/24)-MAX(0,B23-1-m/12+1/24)))),IF(conv="Half-Year",VDB(P,0,n,MAX(0,B23-1.5),MIN(n,B23-0.5),$F$13),IF(conv="Mid-Quarter",VDB(P,0,n,MAX(0,B23-1-Q/4+0.125),MIN(n,B23-Q/4+0.125),$F$13,0),"n/a"))))</f>
        <v>115.2</v>
      </c>
      <c r="D23" s="35" t="n">
        <f aca="false">IF(B23=" - "," - ",SUM(C$20:C23))</f>
        <v>827.2</v>
      </c>
      <c r="E23" s="35" t="n">
        <f aca="false">IF(B23=" - "," - ",P-D23)</f>
        <v>172.8</v>
      </c>
      <c r="F23" s="36" t="n">
        <f aca="false">IF(B23=" - "," - ",IF(method="SL",IF(conv="Half-Year",1/n*(MIN(n,B23-0.5)-MAX(0,B23-1.5)),IF(conv="Mid-Quarter",1/n*(MIN(n,B23-Q/4+0.125)-MAX(0,B23-1-Q/4+0.125)),1/n*(MIN(n,B23-m/12+1/24)-MAX(0,B23-1-m/12+1/24)))),IF(conv="Half-Year",VDB(1,0,n,MAX(0,B23-1.5),MIN(n,B23-0.5),$F$13),IF(conv="Mid-Quarter",VDB(1,0,n,MAX(0,B23-1-Q/4+0.125),MIN(n,B23-Q/4+0.125),$F$13,0),"n/a"))))</f>
        <v>0.1152</v>
      </c>
    </row>
    <row r="24" customFormat="false" ht="12.85" hidden="false" customHeight="false" outlineLevel="0" collapsed="false">
      <c r="B24" s="26" t="n">
        <f aca="false">IF(B23=" - "," - ",IF(B23+1&gt;last," - ",B23+1))</f>
        <v>5</v>
      </c>
      <c r="C24" s="35" t="n">
        <f aca="false">IF(B24=" - "," - ",IF(method="SL",IF(conv="Half-Year",P*1/n*(MIN(n,B24-0.5)-MAX(0,B24-1.5)),IF(conv="Mid-Quarter",P*1/n*(MIN(n,B24-Q/4+0.125)-MAX(0,B24-1-Q/4+0.125)),P*1/n*(MIN(n,B24-m/12+1/24)-MAX(0,B24-1-m/12+1/24)))),IF(conv="Half-Year",VDB(P,0,n,MAX(0,B24-1.5),MIN(n,B24-0.5),$F$13),IF(conv="Mid-Quarter",VDB(P,0,n,MAX(0,B24-1-Q/4+0.125),MIN(n,B24-Q/4+0.125),$F$13,0),"n/a"))))</f>
        <v>115.2</v>
      </c>
      <c r="D24" s="35" t="n">
        <f aca="false">IF(B24=" - "," - ",SUM(C$20:C24))</f>
        <v>942.4</v>
      </c>
      <c r="E24" s="35" t="n">
        <f aca="false">IF(B24=" - "," - ",P-D24)</f>
        <v>57.5999999999999</v>
      </c>
      <c r="F24" s="36" t="n">
        <f aca="false">IF(B24=" - "," - ",IF(method="SL",IF(conv="Half-Year",1/n*(MIN(n,B24-0.5)-MAX(0,B24-1.5)),IF(conv="Mid-Quarter",1/n*(MIN(n,B24-Q/4+0.125)-MAX(0,B24-1-Q/4+0.125)),1/n*(MIN(n,B24-m/12+1/24)-MAX(0,B24-1-m/12+1/24)))),IF(conv="Half-Year",VDB(1,0,n,MAX(0,B24-1.5),MIN(n,B24-0.5),$F$13),IF(conv="Mid-Quarter",VDB(1,0,n,MAX(0,B24-1-Q/4+0.125),MIN(n,B24-Q/4+0.125),$F$13,0),"n/a"))))</f>
        <v>0.1152</v>
      </c>
    </row>
    <row r="25" customFormat="false" ht="12.85" hidden="false" customHeight="false" outlineLevel="0" collapsed="false">
      <c r="B25" s="26" t="n">
        <f aca="false">IF(B24=" - "," - ",IF(B24+1&gt;last," - ",B24+1))</f>
        <v>6</v>
      </c>
      <c r="C25" s="35" t="n">
        <f aca="false">IF(B25=" - "," - ",IF(method="SL",IF(conv="Half-Year",P*1/n*(MIN(n,B25-0.5)-MAX(0,B25-1.5)),IF(conv="Mid-Quarter",P*1/n*(MIN(n,B25-Q/4+0.125)-MAX(0,B25-1-Q/4+0.125)),P*1/n*(MIN(n,B25-m/12+1/24)-MAX(0,B25-1-m/12+1/24)))),IF(conv="Half-Year",VDB(P,0,n,MAX(0,B25-1.5),MIN(n,B25-0.5),$F$13),IF(conv="Mid-Quarter",VDB(P,0,n,MAX(0,B25-1-Q/4+0.125),MIN(n,B25-Q/4+0.125),$F$13,0),"n/a"))))</f>
        <v>57.6</v>
      </c>
      <c r="D25" s="35" t="n">
        <f aca="false">IF(B25=" - "," - ",SUM(C$20:C25))</f>
        <v>1000</v>
      </c>
      <c r="E25" s="35" t="n">
        <f aca="false">IF(B25=" - "," - ",P-D25)</f>
        <v>0</v>
      </c>
      <c r="F25" s="36" t="n">
        <f aca="false">IF(B25=" - "," - ",IF(method="SL",IF(conv="Half-Year",1/n*(MIN(n,B25-0.5)-MAX(0,B25-1.5)),IF(conv="Mid-Quarter",1/n*(MIN(n,B25-Q/4+0.125)-MAX(0,B25-1-Q/4+0.125)),1/n*(MIN(n,B25-m/12+1/24)-MAX(0,B25-1-m/12+1/24)))),IF(conv="Half-Year",VDB(1,0,n,MAX(0,B25-1.5),MIN(n,B25-0.5),$F$13),IF(conv="Mid-Quarter",VDB(1,0,n,MAX(0,B25-1-Q/4+0.125),MIN(n,B25-Q/4+0.125),$F$13,0),"n/a"))))</f>
        <v>0.0576</v>
      </c>
    </row>
    <row r="26" customFormat="false" ht="12.85" hidden="false" customHeight="false" outlineLevel="0" collapsed="false">
      <c r="B26" s="26" t="str">
        <f aca="false">IF(B25=" - "," - ",IF(B25+1&gt;last," - ",B25+1))</f>
        <v> - </v>
      </c>
      <c r="C26" s="35" t="str">
        <f aca="false">IF(B26=" - "," - ",IF(method="SL",IF(conv="Half-Year",P*1/n*(MIN(n,B26-0.5)-MAX(0,B26-1.5)),IF(conv="Mid-Quarter",P*1/n*(MIN(n,B26-Q/4+0.125)-MAX(0,B26-1-Q/4+0.125)),P*1/n*(MIN(n,B26-m/12+1/24)-MAX(0,B26-1-m/12+1/24)))),IF(conv="Half-Year",VDB(P,0,n,MAX(0,B26-1.5),MIN(n,B26-0.5),$F$13),IF(conv="Mid-Quarter",VDB(P,0,n,MAX(0,B26-1-Q/4+0.125),MIN(n,B26-Q/4+0.125),$F$13,0),"n/a"))))</f>
        <v> - </v>
      </c>
      <c r="D26" s="35" t="str">
        <f aca="false">IF(B26=" - "," - ",SUM(C$20:C26))</f>
        <v> - </v>
      </c>
      <c r="E26" s="35" t="str">
        <f aca="false">IF(B26=" - "," - ",P-D26)</f>
        <v> - </v>
      </c>
      <c r="F26" s="36" t="str">
        <f aca="false">IF(B26=" - "," - ",IF(method="SL",IF(conv="Half-Year",1/n*(MIN(n,B26-0.5)-MAX(0,B26-1.5)),IF(conv="Mid-Quarter",1/n*(MIN(n,B26-Q/4+0.125)-MAX(0,B26-1-Q/4+0.125)),1/n*(MIN(n,B26-m/12+1/24)-MAX(0,B26-1-m/12+1/24)))),IF(conv="Half-Year",VDB(1,0,n,MAX(0,B26-1.5),MIN(n,B26-0.5),$F$13),IF(conv="Mid-Quarter",VDB(1,0,n,MAX(0,B26-1-Q/4+0.125),MIN(n,B26-Q/4+0.125),$F$13,0),"n/a"))))</f>
        <v> - </v>
      </c>
    </row>
    <row r="27" customFormat="false" ht="12.85" hidden="false" customHeight="false" outlineLevel="0" collapsed="false">
      <c r="B27" s="26" t="str">
        <f aca="false">IF(B26=" - "," - ",IF(B26+1&gt;last," - ",B26+1))</f>
        <v> - </v>
      </c>
      <c r="C27" s="35" t="str">
        <f aca="false">IF(B27=" - "," - ",IF(method="SL",IF(conv="Half-Year",P*1/n*(MIN(n,B27-0.5)-MAX(0,B27-1.5)),IF(conv="Mid-Quarter",P*1/n*(MIN(n,B27-Q/4+0.125)-MAX(0,B27-1-Q/4+0.125)),P*1/n*(MIN(n,B27-m/12+1/24)-MAX(0,B27-1-m/12+1/24)))),IF(conv="Half-Year",VDB(P,0,n,MAX(0,B27-1.5),MIN(n,B27-0.5),$F$13),IF(conv="Mid-Quarter",VDB(P,0,n,MAX(0,B27-1-Q/4+0.125),MIN(n,B27-Q/4+0.125),$F$13,0),"n/a"))))</f>
        <v> - </v>
      </c>
      <c r="D27" s="35" t="str">
        <f aca="false">IF(B27=" - "," - ",SUM(C$20:C27))</f>
        <v> - </v>
      </c>
      <c r="E27" s="35" t="str">
        <f aca="false">IF(B27=" - "," - ",P-D27)</f>
        <v> - </v>
      </c>
      <c r="F27" s="36" t="str">
        <f aca="false">IF(B27=" - "," - ",IF(method="SL",IF(conv="Half-Year",1/n*(MIN(n,B27-0.5)-MAX(0,B27-1.5)),IF(conv="Mid-Quarter",1/n*(MIN(n,B27-Q/4+0.125)-MAX(0,B27-1-Q/4+0.125)),1/n*(MIN(n,B27-m/12+1/24)-MAX(0,B27-1-m/12+1/24)))),IF(conv="Half-Year",VDB(1,0,n,MAX(0,B27-1.5),MIN(n,B27-0.5),$F$13),IF(conv="Mid-Quarter",VDB(1,0,n,MAX(0,B27-1-Q/4+0.125),MIN(n,B27-Q/4+0.125),$F$13,0),"n/a"))))</f>
        <v> - </v>
      </c>
    </row>
    <row r="28" customFormat="false" ht="12.85" hidden="false" customHeight="false" outlineLevel="0" collapsed="false">
      <c r="B28" s="26" t="str">
        <f aca="false">IF(B27=" - "," - ",IF(B27+1&gt;last," - ",B27+1))</f>
        <v> - </v>
      </c>
      <c r="C28" s="35" t="str">
        <f aca="false">IF(B28=" - "," - ",IF(method="SL",IF(conv="Half-Year",P*1/n*(MIN(n,B28-0.5)-MAX(0,B28-1.5)),IF(conv="Mid-Quarter",P*1/n*(MIN(n,B28-Q/4+0.125)-MAX(0,B28-1-Q/4+0.125)),P*1/n*(MIN(n,B28-m/12+1/24)-MAX(0,B28-1-m/12+1/24)))),IF(conv="Half-Year",VDB(P,0,n,MAX(0,B28-1.5),MIN(n,B28-0.5),$F$13),IF(conv="Mid-Quarter",VDB(P,0,n,MAX(0,B28-1-Q/4+0.125),MIN(n,B28-Q/4+0.125),$F$13,0),"n/a"))))</f>
        <v> - </v>
      </c>
      <c r="D28" s="35" t="str">
        <f aca="false">IF(B28=" - "," - ",SUM(C$20:C28))</f>
        <v> - </v>
      </c>
      <c r="E28" s="35" t="str">
        <f aca="false">IF(B28=" - "," - ",P-D28)</f>
        <v> - </v>
      </c>
      <c r="F28" s="36" t="str">
        <f aca="false">IF(B28=" - "," - ",IF(method="SL",IF(conv="Half-Year",1/n*(MIN(n,B28-0.5)-MAX(0,B28-1.5)),IF(conv="Mid-Quarter",1/n*(MIN(n,B28-Q/4+0.125)-MAX(0,B28-1-Q/4+0.125)),1/n*(MIN(n,B28-m/12+1/24)-MAX(0,B28-1-m/12+1/24)))),IF(conv="Half-Year",VDB(1,0,n,MAX(0,B28-1.5),MIN(n,B28-0.5),$F$13),IF(conv="Mid-Quarter",VDB(1,0,n,MAX(0,B28-1-Q/4+0.125),MIN(n,B28-Q/4+0.125),$F$13,0),"n/a"))))</f>
        <v> - </v>
      </c>
    </row>
    <row r="29" customFormat="false" ht="12.85" hidden="false" customHeight="false" outlineLevel="0" collapsed="false">
      <c r="B29" s="26" t="str">
        <f aca="false">IF(B28=" - "," - ",IF(B28+1&gt;last," - ",B28+1))</f>
        <v> - </v>
      </c>
      <c r="C29" s="35" t="str">
        <f aca="false">IF(B29=" - "," - ",IF(method="SL",IF(conv="Half-Year",P*1/n*(MIN(n,B29-0.5)-MAX(0,B29-1.5)),IF(conv="Mid-Quarter",P*1/n*(MIN(n,B29-Q/4+0.125)-MAX(0,B29-1-Q/4+0.125)),P*1/n*(MIN(n,B29-m/12+1/24)-MAX(0,B29-1-m/12+1/24)))),IF(conv="Half-Year",VDB(P,0,n,MAX(0,B29-1.5),MIN(n,B29-0.5),$F$13),IF(conv="Mid-Quarter",VDB(P,0,n,MAX(0,B29-1-Q/4+0.125),MIN(n,B29-Q/4+0.125),$F$13,0),"n/a"))))</f>
        <v> - </v>
      </c>
      <c r="D29" s="35" t="str">
        <f aca="false">IF(B29=" - "," - ",SUM(C$20:C29))</f>
        <v> - </v>
      </c>
      <c r="E29" s="35" t="str">
        <f aca="false">IF(B29=" - "," - ",P-D29)</f>
        <v> - </v>
      </c>
      <c r="F29" s="36" t="str">
        <f aca="false">IF(B29=" - "," - ",IF(method="SL",IF(conv="Half-Year",1/n*(MIN(n,B29-0.5)-MAX(0,B29-1.5)),IF(conv="Mid-Quarter",1/n*(MIN(n,B29-Q/4+0.125)-MAX(0,B29-1-Q/4+0.125)),1/n*(MIN(n,B29-m/12+1/24)-MAX(0,B29-1-m/12+1/24)))),IF(conv="Half-Year",VDB(1,0,n,MAX(0,B29-1.5),MIN(n,B29-0.5),$F$13),IF(conv="Mid-Quarter",VDB(1,0,n,MAX(0,B29-1-Q/4+0.125),MIN(n,B29-Q/4+0.125),$F$13,0),"n/a"))))</f>
        <v> - </v>
      </c>
    </row>
    <row r="30" customFormat="false" ht="12.85" hidden="false" customHeight="false" outlineLevel="0" collapsed="false">
      <c r="B30" s="26" t="str">
        <f aca="false">IF(B29=" - "," - ",IF(B29+1&gt;last," - ",B29+1))</f>
        <v> - </v>
      </c>
      <c r="C30" s="35" t="str">
        <f aca="false">IF(B30=" - "," - ",IF(method="SL",IF(conv="Half-Year",P*1/n*(MIN(n,B30-0.5)-MAX(0,B30-1.5)),IF(conv="Mid-Quarter",P*1/n*(MIN(n,B30-Q/4+0.125)-MAX(0,B30-1-Q/4+0.125)),P*1/n*(MIN(n,B30-m/12+1/24)-MAX(0,B30-1-m/12+1/24)))),IF(conv="Half-Year",VDB(P,0,n,MAX(0,B30-1.5),MIN(n,B30-0.5),$F$13),IF(conv="Mid-Quarter",VDB(P,0,n,MAX(0,B30-1-Q/4+0.125),MIN(n,B30-Q/4+0.125),$F$13,0),"n/a"))))</f>
        <v> - </v>
      </c>
      <c r="D30" s="35" t="str">
        <f aca="false">IF(B30=" - "," - ",SUM(C$20:C30))</f>
        <v> - </v>
      </c>
      <c r="E30" s="35" t="str">
        <f aca="false">IF(B30=" - "," - ",P-D30)</f>
        <v> - </v>
      </c>
      <c r="F30" s="36" t="str">
        <f aca="false">IF(B30=" - "," - ",IF(method="SL",IF(conv="Half-Year",1/n*(MIN(n,B30-0.5)-MAX(0,B30-1.5)),IF(conv="Mid-Quarter",1/n*(MIN(n,B30-Q/4+0.125)-MAX(0,B30-1-Q/4+0.125)),1/n*(MIN(n,B30-m/12+1/24)-MAX(0,B30-1-m/12+1/24)))),IF(conv="Half-Year",VDB(1,0,n,MAX(0,B30-1.5),MIN(n,B30-0.5),$F$13),IF(conv="Mid-Quarter",VDB(1,0,n,MAX(0,B30-1-Q/4+0.125),MIN(n,B30-Q/4+0.125),$F$13,0),"n/a"))))</f>
        <v> - </v>
      </c>
    </row>
    <row r="31" customFormat="false" ht="12.85" hidden="false" customHeight="false" outlineLevel="0" collapsed="false">
      <c r="B31" s="26" t="str">
        <f aca="false">IF(B30=" - "," - ",IF(B30+1&gt;last," - ",B30+1))</f>
        <v> - </v>
      </c>
      <c r="C31" s="35" t="str">
        <f aca="false">IF(B31=" - "," - ",IF(method="SL",IF(conv="Half-Year",P*1/n*(MIN(n,B31-0.5)-MAX(0,B31-1.5)),IF(conv="Mid-Quarter",P*1/n*(MIN(n,B31-Q/4+0.125)-MAX(0,B31-1-Q/4+0.125)),P*1/n*(MIN(n,B31-m/12+1/24)-MAX(0,B31-1-m/12+1/24)))),IF(conv="Half-Year",VDB(P,0,n,MAX(0,B31-1.5),MIN(n,B31-0.5),$F$13),IF(conv="Mid-Quarter",VDB(P,0,n,MAX(0,B31-1-Q/4+0.125),MIN(n,B31-Q/4+0.125),$F$13,0),"n/a"))))</f>
        <v> - </v>
      </c>
      <c r="D31" s="35" t="str">
        <f aca="false">IF(B31=" - "," - ",SUM(C$20:C31))</f>
        <v> - </v>
      </c>
      <c r="E31" s="35" t="str">
        <f aca="false">IF(B31=" - "," - ",P-D31)</f>
        <v> - </v>
      </c>
      <c r="F31" s="36" t="str">
        <f aca="false">IF(B31=" - "," - ",IF(method="SL",IF(conv="Half-Year",1/n*(MIN(n,B31-0.5)-MAX(0,B31-1.5)),IF(conv="Mid-Quarter",1/n*(MIN(n,B31-Q/4+0.125)-MAX(0,B31-1-Q/4+0.125)),1/n*(MIN(n,B31-m/12+1/24)-MAX(0,B31-1-m/12+1/24)))),IF(conv="Half-Year",VDB(1,0,n,MAX(0,B31-1.5),MIN(n,B31-0.5),$F$13),IF(conv="Mid-Quarter",VDB(1,0,n,MAX(0,B31-1-Q/4+0.125),MIN(n,B31-Q/4+0.125),$F$13,0),"n/a"))))</f>
        <v> - </v>
      </c>
    </row>
    <row r="32" customFormat="false" ht="12.85" hidden="false" customHeight="false" outlineLevel="0" collapsed="false">
      <c r="B32" s="26" t="str">
        <f aca="false">IF(B31=" - "," - ",IF(B31+1&gt;last," - ",B31+1))</f>
        <v> - </v>
      </c>
      <c r="C32" s="35" t="str">
        <f aca="false">IF(B32=" - "," - ",IF(method="SL",IF(conv="Half-Year",P*1/n*(MIN(n,B32-0.5)-MAX(0,B32-1.5)),IF(conv="Mid-Quarter",P*1/n*(MIN(n,B32-Q/4+0.125)-MAX(0,B32-1-Q/4+0.125)),P*1/n*(MIN(n,B32-m/12+1/24)-MAX(0,B32-1-m/12+1/24)))),IF(conv="Half-Year",VDB(P,0,n,MAX(0,B32-1.5),MIN(n,B32-0.5),$F$13),IF(conv="Mid-Quarter",VDB(P,0,n,MAX(0,B32-1-Q/4+0.125),MIN(n,B32-Q/4+0.125),$F$13,0),"n/a"))))</f>
        <v> - </v>
      </c>
      <c r="D32" s="35" t="str">
        <f aca="false">IF(B32=" - "," - ",SUM(C$20:C32))</f>
        <v> - </v>
      </c>
      <c r="E32" s="35" t="str">
        <f aca="false">IF(B32=" - "," - ",P-D32)</f>
        <v> - </v>
      </c>
      <c r="F32" s="36" t="str">
        <f aca="false">IF(B32=" - "," - ",IF(method="SL",IF(conv="Half-Year",1/n*(MIN(n,B32-0.5)-MAX(0,B32-1.5)),IF(conv="Mid-Quarter",1/n*(MIN(n,B32-Q/4+0.125)-MAX(0,B32-1-Q/4+0.125)),1/n*(MIN(n,B32-m/12+1/24)-MAX(0,B32-1-m/12+1/24)))),IF(conv="Half-Year",VDB(1,0,n,MAX(0,B32-1.5),MIN(n,B32-0.5),$F$13),IF(conv="Mid-Quarter",VDB(1,0,n,MAX(0,B32-1-Q/4+0.125),MIN(n,B32-Q/4+0.125),$F$13,0),"n/a"))))</f>
        <v> - </v>
      </c>
    </row>
    <row r="33" customFormat="false" ht="12.85" hidden="false" customHeight="false" outlineLevel="0" collapsed="false">
      <c r="B33" s="26" t="str">
        <f aca="false">IF(B32=" - "," - ",IF(B32+1&gt;last," - ",B32+1))</f>
        <v> - </v>
      </c>
      <c r="C33" s="35" t="str">
        <f aca="false">IF(B33=" - "," - ",IF(method="SL",IF(conv="Half-Year",P*1/n*(MIN(n,B33-0.5)-MAX(0,B33-1.5)),IF(conv="Mid-Quarter",P*1/n*(MIN(n,B33-Q/4+0.125)-MAX(0,B33-1-Q/4+0.125)),P*1/n*(MIN(n,B33-m/12+1/24)-MAX(0,B33-1-m/12+1/24)))),IF(conv="Half-Year",VDB(P,0,n,MAX(0,B33-1.5),MIN(n,B33-0.5),$F$13),IF(conv="Mid-Quarter",VDB(P,0,n,MAX(0,B33-1-Q/4+0.125),MIN(n,B33-Q/4+0.125),$F$13,0),"n/a"))))</f>
        <v> - </v>
      </c>
      <c r="D33" s="35" t="str">
        <f aca="false">IF(B33=" - "," - ",SUM(C$20:C33))</f>
        <v> - </v>
      </c>
      <c r="E33" s="35" t="str">
        <f aca="false">IF(B33=" - "," - ",P-D33)</f>
        <v> - </v>
      </c>
      <c r="F33" s="36" t="str">
        <f aca="false">IF(B33=" - "," - ",IF(method="SL",IF(conv="Half-Year",1/n*(MIN(n,B33-0.5)-MAX(0,B33-1.5)),IF(conv="Mid-Quarter",1/n*(MIN(n,B33-Q/4+0.125)-MAX(0,B33-1-Q/4+0.125)),1/n*(MIN(n,B33-m/12+1/24)-MAX(0,B33-1-m/12+1/24)))),IF(conv="Half-Year",VDB(1,0,n,MAX(0,B33-1.5),MIN(n,B33-0.5),$F$13),IF(conv="Mid-Quarter",VDB(1,0,n,MAX(0,B33-1-Q/4+0.125),MIN(n,B33-Q/4+0.125),$F$13,0),"n/a"))))</f>
        <v> - </v>
      </c>
    </row>
    <row r="34" customFormat="false" ht="12.85" hidden="false" customHeight="false" outlineLevel="0" collapsed="false">
      <c r="B34" s="26" t="str">
        <f aca="false">IF(B33=" - "," - ",IF(B33+1&gt;last," - ",B33+1))</f>
        <v> - </v>
      </c>
      <c r="C34" s="35" t="str">
        <f aca="false">IF(B34=" - "," - ",IF(method="SL",IF(conv="Half-Year",P*1/n*(MIN(n,B34-0.5)-MAX(0,B34-1.5)),IF(conv="Mid-Quarter",P*1/n*(MIN(n,B34-Q/4+0.125)-MAX(0,B34-1-Q/4+0.125)),P*1/n*(MIN(n,B34-m/12+1/24)-MAX(0,B34-1-m/12+1/24)))),IF(conv="Half-Year",VDB(P,0,n,MAX(0,B34-1.5),MIN(n,B34-0.5),$F$13),IF(conv="Mid-Quarter",VDB(P,0,n,MAX(0,B34-1-Q/4+0.125),MIN(n,B34-Q/4+0.125),$F$13,0),"n/a"))))</f>
        <v> - </v>
      </c>
      <c r="D34" s="35" t="str">
        <f aca="false">IF(B34=" - "," - ",SUM(C$20:C34))</f>
        <v> - </v>
      </c>
      <c r="E34" s="35" t="str">
        <f aca="false">IF(B34=" - "," - ",P-D34)</f>
        <v> - </v>
      </c>
      <c r="F34" s="36" t="str">
        <f aca="false">IF(B34=" - "," - ",IF(method="SL",IF(conv="Half-Year",1/n*(MIN(n,B34-0.5)-MAX(0,B34-1.5)),IF(conv="Mid-Quarter",1/n*(MIN(n,B34-Q/4+0.125)-MAX(0,B34-1-Q/4+0.125)),1/n*(MIN(n,B34-m/12+1/24)-MAX(0,B34-1-m/12+1/24)))),IF(conv="Half-Year",VDB(1,0,n,MAX(0,B34-1.5),MIN(n,B34-0.5),$F$13),IF(conv="Mid-Quarter",VDB(1,0,n,MAX(0,B34-1-Q/4+0.125),MIN(n,B34-Q/4+0.125),$F$13,0),"n/a"))))</f>
        <v> - </v>
      </c>
    </row>
    <row r="35" customFormat="false" ht="12.85" hidden="false" customHeight="false" outlineLevel="0" collapsed="false">
      <c r="B35" s="26" t="str">
        <f aca="false">IF(B34=" - "," - ",IF(B34+1&gt;last," - ",B34+1))</f>
        <v> - </v>
      </c>
      <c r="C35" s="35" t="str">
        <f aca="false">IF(B35=" - "," - ",IF(method="SL",IF(conv="Half-Year",P*1/n*(MIN(n,B35-0.5)-MAX(0,B35-1.5)),IF(conv="Mid-Quarter",P*1/n*(MIN(n,B35-Q/4+0.125)-MAX(0,B35-1-Q/4+0.125)),P*1/n*(MIN(n,B35-m/12+1/24)-MAX(0,B35-1-m/12+1/24)))),IF(conv="Half-Year",VDB(P,0,n,MAX(0,B35-1.5),MIN(n,B35-0.5),$F$13),IF(conv="Mid-Quarter",VDB(P,0,n,MAX(0,B35-1-Q/4+0.125),MIN(n,B35-Q/4+0.125),$F$13,0),"n/a"))))</f>
        <v> - </v>
      </c>
      <c r="D35" s="35" t="str">
        <f aca="false">IF(B35=" - "," - ",SUM(C$20:C35))</f>
        <v> - </v>
      </c>
      <c r="E35" s="35" t="str">
        <f aca="false">IF(B35=" - "," - ",P-D35)</f>
        <v> - </v>
      </c>
      <c r="F35" s="36" t="str">
        <f aca="false">IF(B35=" - "," - ",IF(method="SL",IF(conv="Half-Year",1/n*(MIN(n,B35-0.5)-MAX(0,B35-1.5)),IF(conv="Mid-Quarter",1/n*(MIN(n,B35-Q/4+0.125)-MAX(0,B35-1-Q/4+0.125)),1/n*(MIN(n,B35-m/12+1/24)-MAX(0,B35-1-m/12+1/24)))),IF(conv="Half-Year",VDB(1,0,n,MAX(0,B35-1.5),MIN(n,B35-0.5),$F$13),IF(conv="Mid-Quarter",VDB(1,0,n,MAX(0,B35-1-Q/4+0.125),MIN(n,B35-Q/4+0.125),$F$13,0),"n/a"))))</f>
        <v> - </v>
      </c>
    </row>
    <row r="36" customFormat="false" ht="12.85" hidden="false" customHeight="false" outlineLevel="0" collapsed="false">
      <c r="B36" s="26" t="str">
        <f aca="false">IF(B35=" - "," - ",IF(B35+1&gt;last," - ",B35+1))</f>
        <v> - </v>
      </c>
      <c r="C36" s="35" t="str">
        <f aca="false">IF(B36=" - "," - ",IF(method="SL",IF(conv="Half-Year",P*1/n*(MIN(n,B36-0.5)-MAX(0,B36-1.5)),IF(conv="Mid-Quarter",P*1/n*(MIN(n,B36-Q/4+0.125)-MAX(0,B36-1-Q/4+0.125)),P*1/n*(MIN(n,B36-m/12+1/24)-MAX(0,B36-1-m/12+1/24)))),IF(conv="Half-Year",VDB(P,0,n,MAX(0,B36-1.5),MIN(n,B36-0.5),$F$13),IF(conv="Mid-Quarter",VDB(P,0,n,MAX(0,B36-1-Q/4+0.125),MIN(n,B36-Q/4+0.125),$F$13,0),"n/a"))))</f>
        <v> - </v>
      </c>
      <c r="D36" s="35" t="str">
        <f aca="false">IF(B36=" - "," - ",SUM(C$20:C36))</f>
        <v> - </v>
      </c>
      <c r="E36" s="35" t="str">
        <f aca="false">IF(B36=" - "," - ",P-D36)</f>
        <v> - </v>
      </c>
      <c r="F36" s="36" t="str">
        <f aca="false">IF(B36=" - "," - ",IF(method="SL",IF(conv="Half-Year",1/n*(MIN(n,B36-0.5)-MAX(0,B36-1.5)),IF(conv="Mid-Quarter",1/n*(MIN(n,B36-Q/4+0.125)-MAX(0,B36-1-Q/4+0.125)),1/n*(MIN(n,B36-m/12+1/24)-MAX(0,B36-1-m/12+1/24)))),IF(conv="Half-Year",VDB(1,0,n,MAX(0,B36-1.5),MIN(n,B36-0.5),$F$13),IF(conv="Mid-Quarter",VDB(1,0,n,MAX(0,B36-1-Q/4+0.125),MIN(n,B36-Q/4+0.125),$F$13,0),"n/a"))))</f>
        <v> - </v>
      </c>
    </row>
    <row r="37" customFormat="false" ht="12.85" hidden="false" customHeight="false" outlineLevel="0" collapsed="false">
      <c r="B37" s="26" t="str">
        <f aca="false">IF(B36=" - "," - ",IF(B36+1&gt;last," - ",B36+1))</f>
        <v> - </v>
      </c>
      <c r="C37" s="35" t="str">
        <f aca="false">IF(B37=" - "," - ",IF(method="SL",IF(conv="Half-Year",P*1/n*(MIN(n,B37-0.5)-MAX(0,B37-1.5)),IF(conv="Mid-Quarter",P*1/n*(MIN(n,B37-Q/4+0.125)-MAX(0,B37-1-Q/4+0.125)),P*1/n*(MIN(n,B37-m/12+1/24)-MAX(0,B37-1-m/12+1/24)))),IF(conv="Half-Year",VDB(P,0,n,MAX(0,B37-1.5),MIN(n,B37-0.5),$F$13),IF(conv="Mid-Quarter",VDB(P,0,n,MAX(0,B37-1-Q/4+0.125),MIN(n,B37-Q/4+0.125),$F$13,0),"n/a"))))</f>
        <v> - </v>
      </c>
      <c r="D37" s="35" t="str">
        <f aca="false">IF(B37=" - "," - ",SUM(C$20:C37))</f>
        <v> - </v>
      </c>
      <c r="E37" s="35" t="str">
        <f aca="false">IF(B37=" - "," - ",P-D37)</f>
        <v> - </v>
      </c>
      <c r="F37" s="36" t="str">
        <f aca="false">IF(B37=" - "," - ",IF(method="SL",IF(conv="Half-Year",1/n*(MIN(n,B37-0.5)-MAX(0,B37-1.5)),IF(conv="Mid-Quarter",1/n*(MIN(n,B37-Q/4+0.125)-MAX(0,B37-1-Q/4+0.125)),1/n*(MIN(n,B37-m/12+1/24)-MAX(0,B37-1-m/12+1/24)))),IF(conv="Half-Year",VDB(1,0,n,MAX(0,B37-1.5),MIN(n,B37-0.5),$F$13),IF(conv="Mid-Quarter",VDB(1,0,n,MAX(0,B37-1-Q/4+0.125),MIN(n,B37-Q/4+0.125),$F$13,0),"n/a"))))</f>
        <v> - </v>
      </c>
    </row>
    <row r="38" customFormat="false" ht="12.85" hidden="false" customHeight="false" outlineLevel="0" collapsed="false">
      <c r="B38" s="26" t="str">
        <f aca="false">IF(B37=" - "," - ",IF(B37+1&gt;last," - ",B37+1))</f>
        <v> - </v>
      </c>
      <c r="C38" s="35" t="str">
        <f aca="false">IF(B38=" - "," - ",IF(method="SL",IF(conv="Half-Year",P*1/n*(MIN(n,B38-0.5)-MAX(0,B38-1.5)),IF(conv="Mid-Quarter",P*1/n*(MIN(n,B38-Q/4+0.125)-MAX(0,B38-1-Q/4+0.125)),P*1/n*(MIN(n,B38-m/12+1/24)-MAX(0,B38-1-m/12+1/24)))),IF(conv="Half-Year",VDB(P,0,n,MAX(0,B38-1.5),MIN(n,B38-0.5),$F$13),IF(conv="Mid-Quarter",VDB(P,0,n,MAX(0,B38-1-Q/4+0.125),MIN(n,B38-Q/4+0.125),$F$13,0),"n/a"))))</f>
        <v> - </v>
      </c>
      <c r="D38" s="35" t="str">
        <f aca="false">IF(B38=" - "," - ",SUM(C$20:C38))</f>
        <v> - </v>
      </c>
      <c r="E38" s="35" t="str">
        <f aca="false">IF(B38=" - "," - ",P-D38)</f>
        <v> - </v>
      </c>
      <c r="F38" s="36" t="str">
        <f aca="false">IF(B38=" - "," - ",IF(method="SL",IF(conv="Half-Year",1/n*(MIN(n,B38-0.5)-MAX(0,B38-1.5)),IF(conv="Mid-Quarter",1/n*(MIN(n,B38-Q/4+0.125)-MAX(0,B38-1-Q/4+0.125)),1/n*(MIN(n,B38-m/12+1/24)-MAX(0,B38-1-m/12+1/24)))),IF(conv="Half-Year",VDB(1,0,n,MAX(0,B38-1.5),MIN(n,B38-0.5),$F$13),IF(conv="Mid-Quarter",VDB(1,0,n,MAX(0,B38-1-Q/4+0.125),MIN(n,B38-Q/4+0.125),$F$13,0),"n/a"))))</f>
        <v> - </v>
      </c>
    </row>
    <row r="39" customFormat="false" ht="12.85" hidden="false" customHeight="false" outlineLevel="0" collapsed="false">
      <c r="B39" s="26" t="str">
        <f aca="false">IF(B38=" - "," - ",IF(B38+1&gt;last," - ",B38+1))</f>
        <v> - </v>
      </c>
      <c r="C39" s="35" t="str">
        <f aca="false">IF(B39=" - "," - ",IF(method="SL",IF(conv="Half-Year",P*1/n*(MIN(n,B39-0.5)-MAX(0,B39-1.5)),IF(conv="Mid-Quarter",P*1/n*(MIN(n,B39-Q/4+0.125)-MAX(0,B39-1-Q/4+0.125)),P*1/n*(MIN(n,B39-m/12+1/24)-MAX(0,B39-1-m/12+1/24)))),IF(conv="Half-Year",VDB(P,0,n,MAX(0,B39-1.5),MIN(n,B39-0.5),$F$13),IF(conv="Mid-Quarter",VDB(P,0,n,MAX(0,B39-1-Q/4+0.125),MIN(n,B39-Q/4+0.125),$F$13,0),"n/a"))))</f>
        <v> - </v>
      </c>
      <c r="D39" s="35" t="str">
        <f aca="false">IF(B39=" - "," - ",SUM(C$20:C39))</f>
        <v> - </v>
      </c>
      <c r="E39" s="35" t="str">
        <f aca="false">IF(B39=" - "," - ",P-D39)</f>
        <v> - </v>
      </c>
      <c r="F39" s="36" t="str">
        <f aca="false">IF(B39=" - "," - ",IF(method="SL",IF(conv="Half-Year",1/n*(MIN(n,B39-0.5)-MAX(0,B39-1.5)),IF(conv="Mid-Quarter",1/n*(MIN(n,B39-Q/4+0.125)-MAX(0,B39-1-Q/4+0.125)),1/n*(MIN(n,B39-m/12+1/24)-MAX(0,B39-1-m/12+1/24)))),IF(conv="Half-Year",VDB(1,0,n,MAX(0,B39-1.5),MIN(n,B39-0.5),$F$13),IF(conv="Mid-Quarter",VDB(1,0,n,MAX(0,B39-1-Q/4+0.125),MIN(n,B39-Q/4+0.125),$F$13,0),"n/a"))))</f>
        <v> - </v>
      </c>
    </row>
    <row r="40" customFormat="false" ht="12.85" hidden="false" customHeight="false" outlineLevel="0" collapsed="false">
      <c r="B40" s="26" t="str">
        <f aca="false">IF(B39=" - "," - ",IF(B39+1&gt;last," - ",B39+1))</f>
        <v> - </v>
      </c>
      <c r="C40" s="35" t="str">
        <f aca="false">IF(B40=" - "," - ",IF(method="SL",IF(conv="Half-Year",P*1/n*(MIN(n,B40-0.5)-MAX(0,B40-1.5)),IF(conv="Mid-Quarter",P*1/n*(MIN(n,B40-Q/4+0.125)-MAX(0,B40-1-Q/4+0.125)),P*1/n*(MIN(n,B40-m/12+1/24)-MAX(0,B40-1-m/12+1/24)))),IF(conv="Half-Year",VDB(P,0,n,MAX(0,B40-1.5),MIN(n,B40-0.5),$F$13),IF(conv="Mid-Quarter",VDB(P,0,n,MAX(0,B40-1-Q/4+0.125),MIN(n,B40-Q/4+0.125),$F$13,0),"n/a"))))</f>
        <v> - </v>
      </c>
      <c r="D40" s="35" t="str">
        <f aca="false">IF(B40=" - "," - ",SUM(C$20:C40))</f>
        <v> - </v>
      </c>
      <c r="E40" s="35" t="str">
        <f aca="false">IF(B40=" - "," - ",P-D40)</f>
        <v> - </v>
      </c>
      <c r="F40" s="36" t="str">
        <f aca="false">IF(B40=" - "," - ",IF(method="SL",IF(conv="Half-Year",1/n*(MIN(n,B40-0.5)-MAX(0,B40-1.5)),IF(conv="Mid-Quarter",1/n*(MIN(n,B40-Q/4+0.125)-MAX(0,B40-1-Q/4+0.125)),1/n*(MIN(n,B40-m/12+1/24)-MAX(0,B40-1-m/12+1/24)))),IF(conv="Half-Year",VDB(1,0,n,MAX(0,B40-1.5),MIN(n,B40-0.5),$F$13),IF(conv="Mid-Quarter",VDB(1,0,n,MAX(0,B40-1-Q/4+0.125),MIN(n,B40-Q/4+0.125),$F$13,0),"n/a"))))</f>
        <v> - </v>
      </c>
    </row>
    <row r="41" customFormat="false" ht="12.85" hidden="false" customHeight="false" outlineLevel="0" collapsed="false">
      <c r="B41" s="26" t="str">
        <f aca="false">IF(B40=" - "," - ",IF(B40+1&gt;last," - ",B40+1))</f>
        <v> - </v>
      </c>
      <c r="C41" s="35" t="str">
        <f aca="false">IF(B41=" - "," - ",IF(method="SL",IF(conv="Half-Year",P*1/n*(MIN(n,B41-0.5)-MAX(0,B41-1.5)),IF(conv="Mid-Quarter",P*1/n*(MIN(n,B41-Q/4+0.125)-MAX(0,B41-1-Q/4+0.125)),P*1/n*(MIN(n,B41-m/12+1/24)-MAX(0,B41-1-m/12+1/24)))),IF(conv="Half-Year",VDB(P,0,n,MAX(0,B41-1.5),MIN(n,B41-0.5),$F$13),IF(conv="Mid-Quarter",VDB(P,0,n,MAX(0,B41-1-Q/4+0.125),MIN(n,B41-Q/4+0.125),$F$13,0),"n/a"))))</f>
        <v> - </v>
      </c>
      <c r="D41" s="35" t="str">
        <f aca="false">IF(B41=" - "," - ",SUM(C$20:C41))</f>
        <v> - </v>
      </c>
      <c r="E41" s="35" t="str">
        <f aca="false">IF(B41=" - "," - ",P-D41)</f>
        <v> - </v>
      </c>
      <c r="F41" s="36" t="str">
        <f aca="false">IF(B41=" - "," - ",IF(method="SL",IF(conv="Half-Year",1/n*(MIN(n,B41-0.5)-MAX(0,B41-1.5)),IF(conv="Mid-Quarter",1/n*(MIN(n,B41-Q/4+0.125)-MAX(0,B41-1-Q/4+0.125)),1/n*(MIN(n,B41-m/12+1/24)-MAX(0,B41-1-m/12+1/24)))),IF(conv="Half-Year",VDB(1,0,n,MAX(0,B41-1.5),MIN(n,B41-0.5),$F$13),IF(conv="Mid-Quarter",VDB(1,0,n,MAX(0,B41-1-Q/4+0.125),MIN(n,B41-Q/4+0.125),$F$13,0),"n/a"))))</f>
        <v> - </v>
      </c>
    </row>
    <row r="42" customFormat="false" ht="12.85" hidden="false" customHeight="false" outlineLevel="0" collapsed="false">
      <c r="B42" s="26" t="str">
        <f aca="false">IF(B41=" - "," - ",IF(B41+1&gt;last," - ",B41+1))</f>
        <v> - </v>
      </c>
      <c r="C42" s="35" t="str">
        <f aca="false">IF(B42=" - "," - ",IF(method="SL",IF(conv="Half-Year",P*1/n*(MIN(n,B42-0.5)-MAX(0,B42-1.5)),IF(conv="Mid-Quarter",P*1/n*(MIN(n,B42-Q/4+0.125)-MAX(0,B42-1-Q/4+0.125)),P*1/n*(MIN(n,B42-m/12+1/24)-MAX(0,B42-1-m/12+1/24)))),IF(conv="Half-Year",VDB(P,0,n,MAX(0,B42-1.5),MIN(n,B42-0.5),$F$13),IF(conv="Mid-Quarter",VDB(P,0,n,MAX(0,B42-1-Q/4+0.125),MIN(n,B42-Q/4+0.125),$F$13,0),"n/a"))))</f>
        <v> - </v>
      </c>
      <c r="D42" s="35" t="str">
        <f aca="false">IF(B42=" - "," - ",SUM(C$20:C42))</f>
        <v> - </v>
      </c>
      <c r="E42" s="35" t="str">
        <f aca="false">IF(B42=" - "," - ",P-D42)</f>
        <v> - </v>
      </c>
      <c r="F42" s="36" t="str">
        <f aca="false">IF(B42=" - "," - ",IF(method="SL",IF(conv="Half-Year",1/n*(MIN(n,B42-0.5)-MAX(0,B42-1.5)),IF(conv="Mid-Quarter",1/n*(MIN(n,B42-Q/4+0.125)-MAX(0,B42-1-Q/4+0.125)),1/n*(MIN(n,B42-m/12+1/24)-MAX(0,B42-1-m/12+1/24)))),IF(conv="Half-Year",VDB(1,0,n,MAX(0,B42-1.5),MIN(n,B42-0.5),$F$13),IF(conv="Mid-Quarter",VDB(1,0,n,MAX(0,B42-1-Q/4+0.125),MIN(n,B42-Q/4+0.125),$F$13,0),"n/a"))))</f>
        <v> - </v>
      </c>
    </row>
    <row r="43" customFormat="false" ht="12.85" hidden="false" customHeight="false" outlineLevel="0" collapsed="false">
      <c r="B43" s="26" t="str">
        <f aca="false">IF(B42=" - "," - ",IF(B42+1&gt;last," - ",B42+1))</f>
        <v> - </v>
      </c>
      <c r="C43" s="35" t="str">
        <f aca="false">IF(B43=" - "," - ",IF(method="SL",IF(conv="Half-Year",P*1/n*(MIN(n,B43-0.5)-MAX(0,B43-1.5)),IF(conv="Mid-Quarter",P*1/n*(MIN(n,B43-Q/4+0.125)-MAX(0,B43-1-Q/4+0.125)),P*1/n*(MIN(n,B43-m/12+1/24)-MAX(0,B43-1-m/12+1/24)))),IF(conv="Half-Year",VDB(P,0,n,MAX(0,B43-1.5),MIN(n,B43-0.5),$F$13),IF(conv="Mid-Quarter",VDB(P,0,n,MAX(0,B43-1-Q/4+0.125),MIN(n,B43-Q/4+0.125),$F$13,0),"n/a"))))</f>
        <v> - </v>
      </c>
      <c r="D43" s="35" t="str">
        <f aca="false">IF(B43=" - "," - ",SUM(C$20:C43))</f>
        <v> - </v>
      </c>
      <c r="E43" s="35" t="str">
        <f aca="false">IF(B43=" - "," - ",P-D43)</f>
        <v> - </v>
      </c>
      <c r="F43" s="36" t="str">
        <f aca="false">IF(B43=" - "," - ",IF(method="SL",IF(conv="Half-Year",1/n*(MIN(n,B43-0.5)-MAX(0,B43-1.5)),IF(conv="Mid-Quarter",1/n*(MIN(n,B43-Q/4+0.125)-MAX(0,B43-1-Q/4+0.125)),1/n*(MIN(n,B43-m/12+1/24)-MAX(0,B43-1-m/12+1/24)))),IF(conv="Half-Year",VDB(1,0,n,MAX(0,B43-1.5),MIN(n,B43-0.5),$F$13),IF(conv="Mid-Quarter",VDB(1,0,n,MAX(0,B43-1-Q/4+0.125),MIN(n,B43-Q/4+0.125),$F$13,0),"n/a"))))</f>
        <v> - </v>
      </c>
    </row>
    <row r="44" customFormat="false" ht="12.85" hidden="false" customHeight="false" outlineLevel="0" collapsed="false">
      <c r="B44" s="26" t="str">
        <f aca="false">IF(B43=" - "," - ",IF(B43+1&gt;last," - ",B43+1))</f>
        <v> - </v>
      </c>
      <c r="C44" s="35" t="str">
        <f aca="false">IF(B44=" - "," - ",IF(method="SL",IF(conv="Half-Year",P*1/n*(MIN(n,B44-0.5)-MAX(0,B44-1.5)),IF(conv="Mid-Quarter",P*1/n*(MIN(n,B44-Q/4+0.125)-MAX(0,B44-1-Q/4+0.125)),P*1/n*(MIN(n,B44-m/12+1/24)-MAX(0,B44-1-m/12+1/24)))),IF(conv="Half-Year",VDB(P,0,n,MAX(0,B44-1.5),MIN(n,B44-0.5),$F$13),IF(conv="Mid-Quarter",VDB(P,0,n,MAX(0,B44-1-Q/4+0.125),MIN(n,B44-Q/4+0.125),$F$13,0),"n/a"))))</f>
        <v> - </v>
      </c>
      <c r="D44" s="35" t="str">
        <f aca="false">IF(B44=" - "," - ",SUM(C$20:C44))</f>
        <v> - </v>
      </c>
      <c r="E44" s="35" t="str">
        <f aca="false">IF(B44=" - "," - ",P-D44)</f>
        <v> - </v>
      </c>
      <c r="F44" s="36" t="str">
        <f aca="false">IF(B44=" - "," - ",IF(method="SL",IF(conv="Half-Year",1/n*(MIN(n,B44-0.5)-MAX(0,B44-1.5)),IF(conv="Mid-Quarter",1/n*(MIN(n,B44-Q/4+0.125)-MAX(0,B44-1-Q/4+0.125)),1/n*(MIN(n,B44-m/12+1/24)-MAX(0,B44-1-m/12+1/24)))),IF(conv="Half-Year",VDB(1,0,n,MAX(0,B44-1.5),MIN(n,B44-0.5),$F$13),IF(conv="Mid-Quarter",VDB(1,0,n,MAX(0,B44-1-Q/4+0.125),MIN(n,B44-Q/4+0.125),$F$13,0),"n/a"))))</f>
        <v> - </v>
      </c>
    </row>
    <row r="45" customFormat="false" ht="12.85" hidden="false" customHeight="false" outlineLevel="0" collapsed="false">
      <c r="B45" s="26" t="str">
        <f aca="false">IF(B44=" - "," - ",IF(B44+1&gt;last," - ",B44+1))</f>
        <v> - </v>
      </c>
      <c r="C45" s="35" t="str">
        <f aca="false">IF(B45=" - "," - ",IF(method="SL",IF(conv="Half-Year",P*1/n*(MIN(n,B45-0.5)-MAX(0,B45-1.5)),IF(conv="Mid-Quarter",P*1/n*(MIN(n,B45-Q/4+0.125)-MAX(0,B45-1-Q/4+0.125)),P*1/n*(MIN(n,B45-m/12+1/24)-MAX(0,B45-1-m/12+1/24)))),IF(conv="Half-Year",VDB(P,0,n,MAX(0,B45-1.5),MIN(n,B45-0.5),$F$13),IF(conv="Mid-Quarter",VDB(P,0,n,MAX(0,B45-1-Q/4+0.125),MIN(n,B45-Q/4+0.125),$F$13,0),"n/a"))))</f>
        <v> - </v>
      </c>
      <c r="D45" s="35" t="str">
        <f aca="false">IF(B45=" - "," - ",SUM(C$20:C45))</f>
        <v> - </v>
      </c>
      <c r="E45" s="35" t="str">
        <f aca="false">IF(B45=" - "," - ",P-D45)</f>
        <v> - </v>
      </c>
      <c r="F45" s="36" t="str">
        <f aca="false">IF(B45=" - "," - ",IF(method="SL",IF(conv="Half-Year",1/n*(MIN(n,B45-0.5)-MAX(0,B45-1.5)),IF(conv="Mid-Quarter",1/n*(MIN(n,B45-Q/4+0.125)-MAX(0,B45-1-Q/4+0.125)),1/n*(MIN(n,B45-m/12+1/24)-MAX(0,B45-1-m/12+1/24)))),IF(conv="Half-Year",VDB(1,0,n,MAX(0,B45-1.5),MIN(n,B45-0.5),$F$13),IF(conv="Mid-Quarter",VDB(1,0,n,MAX(0,B45-1-Q/4+0.125),MIN(n,B45-Q/4+0.125),$F$13,0),"n/a"))))</f>
        <v> - </v>
      </c>
    </row>
    <row r="46" customFormat="false" ht="12.85" hidden="false" customHeight="false" outlineLevel="0" collapsed="false">
      <c r="B46" s="26" t="str">
        <f aca="false">IF(B45=" - "," - ",IF(B45+1&gt;last," - ",B45+1))</f>
        <v> - </v>
      </c>
      <c r="C46" s="35" t="str">
        <f aca="false">IF(B46=" - "," - ",IF(method="SL",IF(conv="Half-Year",P*1/n*(MIN(n,B46-0.5)-MAX(0,B46-1.5)),IF(conv="Mid-Quarter",P*1/n*(MIN(n,B46-Q/4+0.125)-MAX(0,B46-1-Q/4+0.125)),P*1/n*(MIN(n,B46-m/12+1/24)-MAX(0,B46-1-m/12+1/24)))),IF(conv="Half-Year",VDB(P,0,n,MAX(0,B46-1.5),MIN(n,B46-0.5),$F$13),IF(conv="Mid-Quarter",VDB(P,0,n,MAX(0,B46-1-Q/4+0.125),MIN(n,B46-Q/4+0.125),$F$13,0),"n/a"))))</f>
        <v> - </v>
      </c>
      <c r="D46" s="35" t="str">
        <f aca="false">IF(B46=" - "," - ",SUM(C$20:C46))</f>
        <v> - </v>
      </c>
      <c r="E46" s="35" t="str">
        <f aca="false">IF(B46=" - "," - ",P-D46)</f>
        <v> - </v>
      </c>
      <c r="F46" s="36" t="str">
        <f aca="false">IF(B46=" - "," - ",IF(method="SL",IF(conv="Half-Year",1/n*(MIN(n,B46-0.5)-MAX(0,B46-1.5)),IF(conv="Mid-Quarter",1/n*(MIN(n,B46-Q/4+0.125)-MAX(0,B46-1-Q/4+0.125)),1/n*(MIN(n,B46-m/12+1/24)-MAX(0,B46-1-m/12+1/24)))),IF(conv="Half-Year",VDB(1,0,n,MAX(0,B46-1.5),MIN(n,B46-0.5),$F$13),IF(conv="Mid-Quarter",VDB(1,0,n,MAX(0,B46-1-Q/4+0.125),MIN(n,B46-Q/4+0.125),$F$13,0),"n/a"))))</f>
        <v> - </v>
      </c>
    </row>
    <row r="47" customFormat="false" ht="12.85" hidden="false" customHeight="false" outlineLevel="0" collapsed="false">
      <c r="B47" s="26" t="str">
        <f aca="false">IF(B46=" - "," - ",IF(B46+1&gt;last," - ",B46+1))</f>
        <v> - </v>
      </c>
      <c r="C47" s="35" t="str">
        <f aca="false">IF(B47=" - "," - ",IF(method="SL",IF(conv="Half-Year",P*1/n*(MIN(n,B47-0.5)-MAX(0,B47-1.5)),IF(conv="Mid-Quarter",P*1/n*(MIN(n,B47-Q/4+0.125)-MAX(0,B47-1-Q/4+0.125)),P*1/n*(MIN(n,B47-m/12+1/24)-MAX(0,B47-1-m/12+1/24)))),IF(conv="Half-Year",VDB(P,0,n,MAX(0,B47-1.5),MIN(n,B47-0.5),$F$13),IF(conv="Mid-Quarter",VDB(P,0,n,MAX(0,B47-1-Q/4+0.125),MIN(n,B47-Q/4+0.125),$F$13,0),"n/a"))))</f>
        <v> - </v>
      </c>
      <c r="D47" s="35" t="str">
        <f aca="false">IF(B47=" - "," - ",SUM(C$20:C47))</f>
        <v> - </v>
      </c>
      <c r="E47" s="35" t="str">
        <f aca="false">IF(B47=" - "," - ",P-D47)</f>
        <v> - </v>
      </c>
      <c r="F47" s="36" t="str">
        <f aca="false">IF(B47=" - "," - ",IF(method="SL",IF(conv="Half-Year",1/n*(MIN(n,B47-0.5)-MAX(0,B47-1.5)),IF(conv="Mid-Quarter",1/n*(MIN(n,B47-Q/4+0.125)-MAX(0,B47-1-Q/4+0.125)),1/n*(MIN(n,B47-m/12+1/24)-MAX(0,B47-1-m/12+1/24)))),IF(conv="Half-Year",VDB(1,0,n,MAX(0,B47-1.5),MIN(n,B47-0.5),$F$13),IF(conv="Mid-Quarter",VDB(1,0,n,MAX(0,B47-1-Q/4+0.125),MIN(n,B47-Q/4+0.125),$F$13,0),"n/a"))))</f>
        <v> - </v>
      </c>
    </row>
    <row r="48" customFormat="false" ht="12.85" hidden="false" customHeight="false" outlineLevel="0" collapsed="false">
      <c r="B48" s="26" t="str">
        <f aca="false">IF(B47=" - "," - ",IF(B47+1&gt;last," - ",B47+1))</f>
        <v> - </v>
      </c>
      <c r="C48" s="35" t="str">
        <f aca="false">IF(B48=" - "," - ",IF(method="SL",IF(conv="Half-Year",P*1/n*(MIN(n,B48-0.5)-MAX(0,B48-1.5)),IF(conv="Mid-Quarter",P*1/n*(MIN(n,B48-Q/4+0.125)-MAX(0,B48-1-Q/4+0.125)),P*1/n*(MIN(n,B48-m/12+1/24)-MAX(0,B48-1-m/12+1/24)))),IF(conv="Half-Year",VDB(P,0,n,MAX(0,B48-1.5),MIN(n,B48-0.5),$F$13),IF(conv="Mid-Quarter",VDB(P,0,n,MAX(0,B48-1-Q/4+0.125),MIN(n,B48-Q/4+0.125),$F$13,0),"n/a"))))</f>
        <v> - </v>
      </c>
      <c r="D48" s="35" t="str">
        <f aca="false">IF(B48=" - "," - ",SUM(C$20:C48))</f>
        <v> - </v>
      </c>
      <c r="E48" s="35" t="str">
        <f aca="false">IF(B48=" - "," - ",P-D48)</f>
        <v> - </v>
      </c>
      <c r="F48" s="36" t="str">
        <f aca="false">IF(B48=" - "," - ",IF(method="SL",IF(conv="Half-Year",1/n*(MIN(n,B48-0.5)-MAX(0,B48-1.5)),IF(conv="Mid-Quarter",1/n*(MIN(n,B48-Q/4+0.125)-MAX(0,B48-1-Q/4+0.125)),1/n*(MIN(n,B48-m/12+1/24)-MAX(0,B48-1-m/12+1/24)))),IF(conv="Half-Year",VDB(1,0,n,MAX(0,B48-1.5),MIN(n,B48-0.5),$F$13),IF(conv="Mid-Quarter",VDB(1,0,n,MAX(0,B48-1-Q/4+0.125),MIN(n,B48-Q/4+0.125),$F$13,0),"n/a"))))</f>
        <v> - </v>
      </c>
    </row>
    <row r="49" customFormat="false" ht="12.85" hidden="false" customHeight="false" outlineLevel="0" collapsed="false">
      <c r="B49" s="26" t="str">
        <f aca="false">IF(B48=" - "," - ",IF(B48+1&gt;last," - ",B48+1))</f>
        <v> - </v>
      </c>
      <c r="C49" s="35" t="str">
        <f aca="false">IF(B49=" - "," - ",IF(method="SL",IF(conv="Half-Year",P*1/n*(MIN(n,B49-0.5)-MAX(0,B49-1.5)),IF(conv="Mid-Quarter",P*1/n*(MIN(n,B49-Q/4+0.125)-MAX(0,B49-1-Q/4+0.125)),P*1/n*(MIN(n,B49-m/12+1/24)-MAX(0,B49-1-m/12+1/24)))),IF(conv="Half-Year",VDB(P,0,n,MAX(0,B49-1.5),MIN(n,B49-0.5),$F$13),IF(conv="Mid-Quarter",VDB(P,0,n,MAX(0,B49-1-Q/4+0.125),MIN(n,B49-Q/4+0.125),$F$13,0),"n/a"))))</f>
        <v> - </v>
      </c>
      <c r="D49" s="35" t="str">
        <f aca="false">IF(B49=" - "," - ",SUM(C$20:C49))</f>
        <v> - </v>
      </c>
      <c r="E49" s="35" t="str">
        <f aca="false">IF(B49=" - "," - ",P-D49)</f>
        <v> - </v>
      </c>
      <c r="F49" s="36" t="str">
        <f aca="false">IF(B49=" - "," - ",IF(method="SL",IF(conv="Half-Year",1/n*(MIN(n,B49-0.5)-MAX(0,B49-1.5)),IF(conv="Mid-Quarter",1/n*(MIN(n,B49-Q/4+0.125)-MAX(0,B49-1-Q/4+0.125)),1/n*(MIN(n,B49-m/12+1/24)-MAX(0,B49-1-m/12+1/24)))),IF(conv="Half-Year",VDB(1,0,n,MAX(0,B49-1.5),MIN(n,B49-0.5),$F$13),IF(conv="Mid-Quarter",VDB(1,0,n,MAX(0,B49-1-Q/4+0.125),MIN(n,B49-Q/4+0.125),$F$13,0),"n/a"))))</f>
        <v> - </v>
      </c>
    </row>
    <row r="50" customFormat="false" ht="12.85" hidden="false" customHeight="false" outlineLevel="0" collapsed="false">
      <c r="B50" s="26" t="str">
        <f aca="false">IF(B49=" - "," - ",IF(B49+1&gt;last," - ",B49+1))</f>
        <v> - </v>
      </c>
      <c r="C50" s="35" t="str">
        <f aca="false">IF(B50=" - "," - ",IF(method="SL",IF(conv="Half-Year",P*1/n*(MIN(n,B50-0.5)-MAX(0,B50-1.5)),IF(conv="Mid-Quarter",P*1/n*(MIN(n,B50-Q/4+0.125)-MAX(0,B50-1-Q/4+0.125)),P*1/n*(MIN(n,B50-m/12+1/24)-MAX(0,B50-1-m/12+1/24)))),IF(conv="Half-Year",VDB(P,0,n,MAX(0,B50-1.5),MIN(n,B50-0.5),$F$13),IF(conv="Mid-Quarter",VDB(P,0,n,MAX(0,B50-1-Q/4+0.125),MIN(n,B50-Q/4+0.125),$F$13,0),"n/a"))))</f>
        <v> - </v>
      </c>
      <c r="D50" s="35" t="str">
        <f aca="false">IF(B50=" - "," - ",SUM(C$20:C50))</f>
        <v> - </v>
      </c>
      <c r="E50" s="35" t="str">
        <f aca="false">IF(B50=" - "," - ",P-D50)</f>
        <v> - </v>
      </c>
      <c r="F50" s="36" t="str">
        <f aca="false">IF(B50=" - "," - ",IF(method="SL",IF(conv="Half-Year",1/n*(MIN(n,B50-0.5)-MAX(0,B50-1.5)),IF(conv="Mid-Quarter",1/n*(MIN(n,B50-Q/4+0.125)-MAX(0,B50-1-Q/4+0.125)),1/n*(MIN(n,B50-m/12+1/24)-MAX(0,B50-1-m/12+1/24)))),IF(conv="Half-Year",VDB(1,0,n,MAX(0,B50-1.5),MIN(n,B50-0.5),$F$13),IF(conv="Mid-Quarter",VDB(1,0,n,MAX(0,B50-1-Q/4+0.125),MIN(n,B50-Q/4+0.125),$F$13,0),"n/a"))))</f>
        <v> - </v>
      </c>
    </row>
    <row r="51" customFormat="false" ht="12.85" hidden="false" customHeight="false" outlineLevel="0" collapsed="false">
      <c r="B51" s="26" t="str">
        <f aca="false">IF(B50=" - "," - ",IF(B50+1&gt;last," - ",B50+1))</f>
        <v> - </v>
      </c>
      <c r="C51" s="35" t="str">
        <f aca="false">IF(B51=" - "," - ",IF(method="SL",IF(conv="Half-Year",P*1/n*(MIN(n,B51-0.5)-MAX(0,B51-1.5)),IF(conv="Mid-Quarter",P*1/n*(MIN(n,B51-Q/4+0.125)-MAX(0,B51-1-Q/4+0.125)),P*1/n*(MIN(n,B51-m/12+1/24)-MAX(0,B51-1-m/12+1/24)))),IF(conv="Half-Year",VDB(P,0,n,MAX(0,B51-1.5),MIN(n,B51-0.5),$F$13),IF(conv="Mid-Quarter",VDB(P,0,n,MAX(0,B51-1-Q/4+0.125),MIN(n,B51-Q/4+0.125),$F$13,0),"n/a"))))</f>
        <v> - </v>
      </c>
      <c r="D51" s="35" t="str">
        <f aca="false">IF(B51=" - "," - ",SUM(C$20:C51))</f>
        <v> - </v>
      </c>
      <c r="E51" s="35" t="str">
        <f aca="false">IF(B51=" - "," - ",P-D51)</f>
        <v> - </v>
      </c>
      <c r="F51" s="36" t="str">
        <f aca="false">IF(B51=" - "," - ",IF(method="SL",IF(conv="Half-Year",1/n*(MIN(n,B51-0.5)-MAX(0,B51-1.5)),IF(conv="Mid-Quarter",1/n*(MIN(n,B51-Q/4+0.125)-MAX(0,B51-1-Q/4+0.125)),1/n*(MIN(n,B51-m/12+1/24)-MAX(0,B51-1-m/12+1/24)))),IF(conv="Half-Year",VDB(1,0,n,MAX(0,B51-1.5),MIN(n,B51-0.5),$F$13),IF(conv="Mid-Quarter",VDB(1,0,n,MAX(0,B51-1-Q/4+0.125),MIN(n,B51-Q/4+0.125),$F$13,0),"n/a"))))</f>
        <v> - </v>
      </c>
    </row>
    <row r="52" customFormat="false" ht="12.85" hidden="false" customHeight="false" outlineLevel="0" collapsed="false">
      <c r="B52" s="26" t="str">
        <f aca="false">IF(B51=" - "," - ",IF(B51+1&gt;last," - ",B51+1))</f>
        <v> - </v>
      </c>
      <c r="C52" s="35" t="str">
        <f aca="false">IF(B52=" - "," - ",IF(method="SL",IF(conv="Half-Year",P*1/n*(MIN(n,B52-0.5)-MAX(0,B52-1.5)),IF(conv="Mid-Quarter",P*1/n*(MIN(n,B52-Q/4+0.125)-MAX(0,B52-1-Q/4+0.125)),P*1/n*(MIN(n,B52-m/12+1/24)-MAX(0,B52-1-m/12+1/24)))),IF(conv="Half-Year",VDB(P,0,n,MAX(0,B52-1.5),MIN(n,B52-0.5),$F$13),IF(conv="Mid-Quarter",VDB(P,0,n,MAX(0,B52-1-Q/4+0.125),MIN(n,B52-Q/4+0.125),$F$13,0),"n/a"))))</f>
        <v> - </v>
      </c>
      <c r="D52" s="35" t="str">
        <f aca="false">IF(B52=" - "," - ",SUM(C$20:C52))</f>
        <v> - </v>
      </c>
      <c r="E52" s="35" t="str">
        <f aca="false">IF(B52=" - "," - ",P-D52)</f>
        <v> - </v>
      </c>
      <c r="F52" s="36" t="str">
        <f aca="false">IF(B52=" - "," - ",IF(method="SL",IF(conv="Half-Year",1/n*(MIN(n,B52-0.5)-MAX(0,B52-1.5)),IF(conv="Mid-Quarter",1/n*(MIN(n,B52-Q/4+0.125)-MAX(0,B52-1-Q/4+0.125)),1/n*(MIN(n,B52-m/12+1/24)-MAX(0,B52-1-m/12+1/24)))),IF(conv="Half-Year",VDB(1,0,n,MAX(0,B52-1.5),MIN(n,B52-0.5),$F$13),IF(conv="Mid-Quarter",VDB(1,0,n,MAX(0,B52-1-Q/4+0.125),MIN(n,B52-Q/4+0.125),$F$13,0),"n/a"))))</f>
        <v> - </v>
      </c>
    </row>
    <row r="53" customFormat="false" ht="12.85" hidden="false" customHeight="false" outlineLevel="0" collapsed="false">
      <c r="B53" s="26" t="str">
        <f aca="false">IF(B52=" - "," - ",IF(B52+1&gt;last," - ",B52+1))</f>
        <v> - </v>
      </c>
      <c r="C53" s="35" t="str">
        <f aca="false">IF(B53=" - "," - ",IF(method="SL",IF(conv="Half-Year",P*1/n*(MIN(n,B53-0.5)-MAX(0,B53-1.5)),IF(conv="Mid-Quarter",P*1/n*(MIN(n,B53-Q/4+0.125)-MAX(0,B53-1-Q/4+0.125)),P*1/n*(MIN(n,B53-m/12+1/24)-MAX(0,B53-1-m/12+1/24)))),IF(conv="Half-Year",VDB(P,0,n,MAX(0,B53-1.5),MIN(n,B53-0.5),$F$13),IF(conv="Mid-Quarter",VDB(P,0,n,MAX(0,B53-1-Q/4+0.125),MIN(n,B53-Q/4+0.125),$F$13,0),"n/a"))))</f>
        <v> - </v>
      </c>
      <c r="D53" s="35" t="str">
        <f aca="false">IF(B53=" - "," - ",SUM(C$20:C53))</f>
        <v> - </v>
      </c>
      <c r="E53" s="35" t="str">
        <f aca="false">IF(B53=" - "," - ",P-D53)</f>
        <v> - </v>
      </c>
      <c r="F53" s="36" t="str">
        <f aca="false">IF(B53=" - "," - ",IF(method="SL",IF(conv="Half-Year",1/n*(MIN(n,B53-0.5)-MAX(0,B53-1.5)),IF(conv="Mid-Quarter",1/n*(MIN(n,B53-Q/4+0.125)-MAX(0,B53-1-Q/4+0.125)),1/n*(MIN(n,B53-m/12+1/24)-MAX(0,B53-1-m/12+1/24)))),IF(conv="Half-Year",VDB(1,0,n,MAX(0,B53-1.5),MIN(n,B53-0.5),$F$13),IF(conv="Mid-Quarter",VDB(1,0,n,MAX(0,B53-1-Q/4+0.125),MIN(n,B53-Q/4+0.125),$F$13,0),"n/a"))))</f>
        <v> - </v>
      </c>
    </row>
    <row r="54" customFormat="false" ht="12.85" hidden="false" customHeight="false" outlineLevel="0" collapsed="false">
      <c r="B54" s="26" t="str">
        <f aca="false">IF(B53=" - "," - ",IF(B53+1&gt;last," - ",B53+1))</f>
        <v> - </v>
      </c>
      <c r="C54" s="35" t="str">
        <f aca="false">IF(B54=" - "," - ",IF(method="SL",IF(conv="Half-Year",P*1/n*(MIN(n,B54-0.5)-MAX(0,B54-1.5)),IF(conv="Mid-Quarter",P*1/n*(MIN(n,B54-Q/4+0.125)-MAX(0,B54-1-Q/4+0.125)),P*1/n*(MIN(n,B54-m/12+1/24)-MAX(0,B54-1-m/12+1/24)))),IF(conv="Half-Year",VDB(P,0,n,MAX(0,B54-1.5),MIN(n,B54-0.5),$F$13),IF(conv="Mid-Quarter",VDB(P,0,n,MAX(0,B54-1-Q/4+0.125),MIN(n,B54-Q/4+0.125),$F$13,0),"n/a"))))</f>
        <v> - </v>
      </c>
      <c r="D54" s="35" t="str">
        <f aca="false">IF(B54=" - "," - ",SUM(C$20:C54))</f>
        <v> - </v>
      </c>
      <c r="E54" s="35" t="str">
        <f aca="false">IF(B54=" - "," - ",P-D54)</f>
        <v> - </v>
      </c>
      <c r="F54" s="36" t="str">
        <f aca="false">IF(B54=" - "," - ",IF(method="SL",IF(conv="Half-Year",1/n*(MIN(n,B54-0.5)-MAX(0,B54-1.5)),IF(conv="Mid-Quarter",1/n*(MIN(n,B54-Q/4+0.125)-MAX(0,B54-1-Q/4+0.125)),1/n*(MIN(n,B54-m/12+1/24)-MAX(0,B54-1-m/12+1/24)))),IF(conv="Half-Year",VDB(1,0,n,MAX(0,B54-1.5),MIN(n,B54-0.5),$F$13),IF(conv="Mid-Quarter",VDB(1,0,n,MAX(0,B54-1-Q/4+0.125),MIN(n,B54-Q/4+0.125),$F$13,0),"n/a"))))</f>
        <v> - </v>
      </c>
    </row>
    <row r="55" customFormat="false" ht="12.85" hidden="false" customHeight="false" outlineLevel="0" collapsed="false">
      <c r="B55" s="26" t="str">
        <f aca="false">IF(B54=" - "," - ",IF(B54+1&gt;last," - ",B54+1))</f>
        <v> - </v>
      </c>
      <c r="C55" s="35" t="str">
        <f aca="false">IF(B55=" - "," - ",IF(method="SL",IF(conv="Half-Year",P*1/n*(MIN(n,B55-0.5)-MAX(0,B55-1.5)),IF(conv="Mid-Quarter",P*1/n*(MIN(n,B55-Q/4+0.125)-MAX(0,B55-1-Q/4+0.125)),P*1/n*(MIN(n,B55-m/12+1/24)-MAX(0,B55-1-m/12+1/24)))),IF(conv="Half-Year",VDB(P,0,n,MAX(0,B55-1.5),MIN(n,B55-0.5),$F$13),IF(conv="Mid-Quarter",VDB(P,0,n,MAX(0,B55-1-Q/4+0.125),MIN(n,B55-Q/4+0.125),$F$13,0),"n/a"))))</f>
        <v> - </v>
      </c>
      <c r="D55" s="35" t="str">
        <f aca="false">IF(B55=" - "," - ",SUM(C$20:C55))</f>
        <v> - </v>
      </c>
      <c r="E55" s="35" t="str">
        <f aca="false">IF(B55=" - "," - ",P-D55)</f>
        <v> - </v>
      </c>
      <c r="F55" s="36" t="str">
        <f aca="false">IF(B55=" - "," - ",IF(method="SL",IF(conv="Half-Year",1/n*(MIN(n,B55-0.5)-MAX(0,B55-1.5)),IF(conv="Mid-Quarter",1/n*(MIN(n,B55-Q/4+0.125)-MAX(0,B55-1-Q/4+0.125)),1/n*(MIN(n,B55-m/12+1/24)-MAX(0,B55-1-m/12+1/24)))),IF(conv="Half-Year",VDB(1,0,n,MAX(0,B55-1.5),MIN(n,B55-0.5),$F$13),IF(conv="Mid-Quarter",VDB(1,0,n,MAX(0,B55-1-Q/4+0.125),MIN(n,B55-Q/4+0.125),$F$13,0),"n/a"))))</f>
        <v> - </v>
      </c>
    </row>
    <row r="56" customFormat="false" ht="12.85" hidden="false" customHeight="false" outlineLevel="0" collapsed="false">
      <c r="B56" s="26" t="str">
        <f aca="false">IF(B55=" - "," - ",IF(B55+1&gt;last," - ",B55+1))</f>
        <v> - </v>
      </c>
      <c r="C56" s="35" t="str">
        <f aca="false">IF(B56=" - "," - ",IF(method="SL",IF(conv="Half-Year",P*1/n*(MIN(n,B56-0.5)-MAX(0,B56-1.5)),IF(conv="Mid-Quarter",P*1/n*(MIN(n,B56-Q/4+0.125)-MAX(0,B56-1-Q/4+0.125)),P*1/n*(MIN(n,B56-m/12+1/24)-MAX(0,B56-1-m/12+1/24)))),IF(conv="Half-Year",VDB(P,0,n,MAX(0,B56-1.5),MIN(n,B56-0.5),$F$13),IF(conv="Mid-Quarter",VDB(P,0,n,MAX(0,B56-1-Q/4+0.125),MIN(n,B56-Q/4+0.125),$F$13,0),"n/a"))))</f>
        <v> - </v>
      </c>
      <c r="D56" s="35" t="str">
        <f aca="false">IF(B56=" - "," - ",SUM(C$20:C56))</f>
        <v> - </v>
      </c>
      <c r="E56" s="35" t="str">
        <f aca="false">IF(B56=" - "," - ",P-D56)</f>
        <v> - </v>
      </c>
      <c r="F56" s="36" t="str">
        <f aca="false">IF(B56=" - "," - ",IF(method="SL",IF(conv="Half-Year",1/n*(MIN(n,B56-0.5)-MAX(0,B56-1.5)),IF(conv="Mid-Quarter",1/n*(MIN(n,B56-Q/4+0.125)-MAX(0,B56-1-Q/4+0.125)),1/n*(MIN(n,B56-m/12+1/24)-MAX(0,B56-1-m/12+1/24)))),IF(conv="Half-Year",VDB(1,0,n,MAX(0,B56-1.5),MIN(n,B56-0.5),$F$13),IF(conv="Mid-Quarter",VDB(1,0,n,MAX(0,B56-1-Q/4+0.125),MIN(n,B56-Q/4+0.125),$F$13,0),"n/a"))))</f>
        <v> - </v>
      </c>
    </row>
    <row r="57" customFormat="false" ht="12.85" hidden="false" customHeight="false" outlineLevel="0" collapsed="false">
      <c r="B57" s="26" t="str">
        <f aca="false">IF(B56=" - "," - ",IF(B56+1&gt;last," - ",B56+1))</f>
        <v> - </v>
      </c>
      <c r="C57" s="35" t="str">
        <f aca="false">IF(B57=" - "," - ",IF(method="SL",IF(conv="Half-Year",P*1/n*(MIN(n,B57-0.5)-MAX(0,B57-1.5)),IF(conv="Mid-Quarter",P*1/n*(MIN(n,B57-Q/4+0.125)-MAX(0,B57-1-Q/4+0.125)),P*1/n*(MIN(n,B57-m/12+1/24)-MAX(0,B57-1-m/12+1/24)))),IF(conv="Half-Year",VDB(P,0,n,MAX(0,B57-1.5),MIN(n,B57-0.5),$F$13),IF(conv="Mid-Quarter",VDB(P,0,n,MAX(0,B57-1-Q/4+0.125),MIN(n,B57-Q/4+0.125),$F$13,0),"n/a"))))</f>
        <v> - </v>
      </c>
      <c r="D57" s="35" t="str">
        <f aca="false">IF(B57=" - "," - ",SUM(C$20:C57))</f>
        <v> - </v>
      </c>
      <c r="E57" s="35" t="str">
        <f aca="false">IF(B57=" - "," - ",P-D57)</f>
        <v> - </v>
      </c>
      <c r="F57" s="36" t="str">
        <f aca="false">IF(B57=" - "," - ",IF(method="SL",IF(conv="Half-Year",1/n*(MIN(n,B57-0.5)-MAX(0,B57-1.5)),IF(conv="Mid-Quarter",1/n*(MIN(n,B57-Q/4+0.125)-MAX(0,B57-1-Q/4+0.125)),1/n*(MIN(n,B57-m/12+1/24)-MAX(0,B57-1-m/12+1/24)))),IF(conv="Half-Year",VDB(1,0,n,MAX(0,B57-1.5),MIN(n,B57-0.5),$F$13),IF(conv="Mid-Quarter",VDB(1,0,n,MAX(0,B57-1-Q/4+0.125),MIN(n,B57-Q/4+0.125),$F$13,0),"n/a"))))</f>
        <v> - </v>
      </c>
    </row>
    <row r="58" customFormat="false" ht="12.85" hidden="false" customHeight="false" outlineLevel="0" collapsed="false">
      <c r="B58" s="26" t="str">
        <f aca="false">IF(B57=" - "," - ",IF(B57+1&gt;last," - ",B57+1))</f>
        <v> - </v>
      </c>
      <c r="C58" s="35" t="str">
        <f aca="false">IF(B58=" - "," - ",IF(method="SL",IF(conv="Half-Year",P*1/n*(MIN(n,B58-0.5)-MAX(0,B58-1.5)),IF(conv="Mid-Quarter",P*1/n*(MIN(n,B58-Q/4+0.125)-MAX(0,B58-1-Q/4+0.125)),P*1/n*(MIN(n,B58-m/12+1/24)-MAX(0,B58-1-m/12+1/24)))),IF(conv="Half-Year",VDB(P,0,n,MAX(0,B58-1.5),MIN(n,B58-0.5),$F$13),IF(conv="Mid-Quarter",VDB(P,0,n,MAX(0,B58-1-Q/4+0.125),MIN(n,B58-Q/4+0.125),$F$13,0),"n/a"))))</f>
        <v> - </v>
      </c>
      <c r="D58" s="35" t="str">
        <f aca="false">IF(B58=" - "," - ",SUM(C$20:C58))</f>
        <v> - </v>
      </c>
      <c r="E58" s="35" t="str">
        <f aca="false">IF(B58=" - "," - ",P-D58)</f>
        <v> - </v>
      </c>
      <c r="F58" s="36" t="str">
        <f aca="false">IF(B58=" - "," - ",IF(method="SL",IF(conv="Half-Year",1/n*(MIN(n,B58-0.5)-MAX(0,B58-1.5)),IF(conv="Mid-Quarter",1/n*(MIN(n,B58-Q/4+0.125)-MAX(0,B58-1-Q/4+0.125)),1/n*(MIN(n,B58-m/12+1/24)-MAX(0,B58-1-m/12+1/24)))),IF(conv="Half-Year",VDB(1,0,n,MAX(0,B58-1.5),MIN(n,B58-0.5),$F$13),IF(conv="Mid-Quarter",VDB(1,0,n,MAX(0,B58-1-Q/4+0.125),MIN(n,B58-Q/4+0.125),$F$13,0),"n/a"))))</f>
        <v> - </v>
      </c>
    </row>
    <row r="59" customFormat="false" ht="12.85" hidden="false" customHeight="false" outlineLevel="0" collapsed="false">
      <c r="B59" s="26" t="str">
        <f aca="false">IF(B58=" - "," - ",IF(B58+1&gt;last," - ",B58+1))</f>
        <v> - </v>
      </c>
      <c r="C59" s="35" t="str">
        <f aca="false">IF(B59=" - "," - ",IF(method="SL",IF(conv="Half-Year",P*1/n*(MIN(n,B59-0.5)-MAX(0,B59-1.5)),IF(conv="Mid-Quarter",P*1/n*(MIN(n,B59-Q/4+0.125)-MAX(0,B59-1-Q/4+0.125)),P*1/n*(MIN(n,B59-m/12+1/24)-MAX(0,B59-1-m/12+1/24)))),IF(conv="Half-Year",VDB(P,0,n,MAX(0,B59-1.5),MIN(n,B59-0.5),$F$13),IF(conv="Mid-Quarter",VDB(P,0,n,MAX(0,B59-1-Q/4+0.125),MIN(n,B59-Q/4+0.125),$F$13,0),"n/a"))))</f>
        <v> - </v>
      </c>
      <c r="D59" s="35" t="str">
        <f aca="false">IF(B59=" - "," - ",SUM(C$20:C59))</f>
        <v> - </v>
      </c>
      <c r="E59" s="35" t="str">
        <f aca="false">IF(B59=" - "," - ",P-D59)</f>
        <v> - </v>
      </c>
      <c r="F59" s="36" t="str">
        <f aca="false">IF(B59=" - "," - ",IF(method="SL",IF(conv="Half-Year",1/n*(MIN(n,B59-0.5)-MAX(0,B59-1.5)),IF(conv="Mid-Quarter",1/n*(MIN(n,B59-Q/4+0.125)-MAX(0,B59-1-Q/4+0.125)),1/n*(MIN(n,B59-m/12+1/24)-MAX(0,B59-1-m/12+1/24)))),IF(conv="Half-Year",VDB(1,0,n,MAX(0,B59-1.5),MIN(n,B59-0.5),$F$13),IF(conv="Mid-Quarter",VDB(1,0,n,MAX(0,B59-1-Q/4+0.125),MIN(n,B59-Q/4+0.125),$F$13,0),"n/a"))))</f>
        <v> - </v>
      </c>
    </row>
    <row r="60" customFormat="false" ht="12.85" hidden="false" customHeight="false" outlineLevel="0" collapsed="false">
      <c r="B60" s="26" t="str">
        <f aca="false">IF(B59=" - "," - ",IF(B59+1&gt;last," - ",B59+1))</f>
        <v> - </v>
      </c>
      <c r="C60" s="35" t="str">
        <f aca="false">IF(B60=" - "," - ",IF(method="SL",IF(conv="Half-Year",P*1/n*(MIN(n,B60-0.5)-MAX(0,B60-1.5)),IF(conv="Mid-Quarter",P*1/n*(MIN(n,B60-Q/4+0.125)-MAX(0,B60-1-Q/4+0.125)),P*1/n*(MIN(n,B60-m/12+1/24)-MAX(0,B60-1-m/12+1/24)))),IF(conv="Half-Year",VDB(P,0,n,MAX(0,B60-1.5),MIN(n,B60-0.5),$F$13),IF(conv="Mid-Quarter",VDB(P,0,n,MAX(0,B60-1-Q/4+0.125),MIN(n,B60-Q/4+0.125),$F$13,0),"n/a"))))</f>
        <v> - </v>
      </c>
      <c r="D60" s="35" t="str">
        <f aca="false">IF(B60=" - "," - ",SUM(C$20:C60))</f>
        <v> - </v>
      </c>
      <c r="E60" s="35" t="str">
        <f aca="false">IF(B60=" - "," - ",P-D60)</f>
        <v> - </v>
      </c>
      <c r="F60" s="36" t="str">
        <f aca="false">IF(B60=" - "," - ",IF(method="SL",IF(conv="Half-Year",1/n*(MIN(n,B60-0.5)-MAX(0,B60-1.5)),IF(conv="Mid-Quarter",1/n*(MIN(n,B60-Q/4+0.125)-MAX(0,B60-1-Q/4+0.125)),1/n*(MIN(n,B60-m/12+1/24)-MAX(0,B60-1-m/12+1/24)))),IF(conv="Half-Year",VDB(1,0,n,MAX(0,B60-1.5),MIN(n,B60-0.5),$F$13),IF(conv="Mid-Quarter",VDB(1,0,n,MAX(0,B60-1-Q/4+0.125),MIN(n,B60-Q/4+0.125),$F$13,0),"n/a"))))</f>
        <v> - </v>
      </c>
    </row>
    <row r="61" customFormat="false" ht="12.85" hidden="false" customHeight="false" outlineLevel="0" collapsed="false">
      <c r="B61" s="26" t="str">
        <f aca="false">IF(B60=" - "," - ",IF(B60+1&gt;last," - ",B60+1))</f>
        <v> - </v>
      </c>
      <c r="C61" s="35" t="str">
        <f aca="false">IF(B61=" - "," - ",IF(method="SL",IF(conv="Half-Year",P*1/n*(MIN(n,B61-0.5)-MAX(0,B61-1.5)),IF(conv="Mid-Quarter",P*1/n*(MIN(n,B61-Q/4+0.125)-MAX(0,B61-1-Q/4+0.125)),P*1/n*(MIN(n,B61-m/12+1/24)-MAX(0,B61-1-m/12+1/24)))),IF(conv="Half-Year",VDB(P,0,n,MAX(0,B61-1.5),MIN(n,B61-0.5),$F$13),IF(conv="Mid-Quarter",VDB(P,0,n,MAX(0,B61-1-Q/4+0.125),MIN(n,B61-Q/4+0.125),$F$13,0),"n/a"))))</f>
        <v> - </v>
      </c>
      <c r="D61" s="35" t="str">
        <f aca="false">IF(B61=" - "," - ",SUM(C$20:C61))</f>
        <v> - </v>
      </c>
      <c r="E61" s="35" t="str">
        <f aca="false">IF(B61=" - "," - ",P-D61)</f>
        <v> - </v>
      </c>
      <c r="F61" s="36" t="str">
        <f aca="false">IF(B61=" - "," - ",IF(method="SL",IF(conv="Half-Year",1/n*(MIN(n,B61-0.5)-MAX(0,B61-1.5)),IF(conv="Mid-Quarter",1/n*(MIN(n,B61-Q/4+0.125)-MAX(0,B61-1-Q/4+0.125)),1/n*(MIN(n,B61-m/12+1/24)-MAX(0,B61-1-m/12+1/24)))),IF(conv="Half-Year",VDB(1,0,n,MAX(0,B61-1.5),MIN(n,B61-0.5),$F$13),IF(conv="Mid-Quarter",VDB(1,0,n,MAX(0,B61-1-Q/4+0.125),MIN(n,B61-Q/4+0.125),$F$13,0),"n/a"))))</f>
        <v> - </v>
      </c>
    </row>
    <row r="62" customFormat="false" ht="12.85" hidden="false" customHeight="false" outlineLevel="0" collapsed="false">
      <c r="B62" s="26" t="str">
        <f aca="false">IF(B61=" - "," - ",IF(B61+1&gt;last," - ",B61+1))</f>
        <v> - </v>
      </c>
      <c r="C62" s="35" t="str">
        <f aca="false">IF(B62=" - "," - ",IF(method="SL",IF(conv="Half-Year",P*1/n*(MIN(n,B62-0.5)-MAX(0,B62-1.5)),IF(conv="Mid-Quarter",P*1/n*(MIN(n,B62-Q/4+0.125)-MAX(0,B62-1-Q/4+0.125)),P*1/n*(MIN(n,B62-m/12+1/24)-MAX(0,B62-1-m/12+1/24)))),IF(conv="Half-Year",VDB(P,0,n,MAX(0,B62-1.5),MIN(n,B62-0.5),$F$13),IF(conv="Mid-Quarter",VDB(P,0,n,MAX(0,B62-1-Q/4+0.125),MIN(n,B62-Q/4+0.125),$F$13,0),"n/a"))))</f>
        <v> - </v>
      </c>
      <c r="D62" s="35" t="str">
        <f aca="false">IF(B62=" - "," - ",SUM(C$20:C62))</f>
        <v> - </v>
      </c>
      <c r="E62" s="35" t="str">
        <f aca="false">IF(B62=" - "," - ",P-D62)</f>
        <v> - </v>
      </c>
      <c r="F62" s="36" t="str">
        <f aca="false">IF(B62=" - "," - ",IF(method="SL",IF(conv="Half-Year",1/n*(MIN(n,B62-0.5)-MAX(0,B62-1.5)),IF(conv="Mid-Quarter",1/n*(MIN(n,B62-Q/4+0.125)-MAX(0,B62-1-Q/4+0.125)),1/n*(MIN(n,B62-m/12+1/24)-MAX(0,B62-1-m/12+1/24)))),IF(conv="Half-Year",VDB(1,0,n,MAX(0,B62-1.5),MIN(n,B62-0.5),$F$13),IF(conv="Mid-Quarter",VDB(1,0,n,MAX(0,B62-1-Q/4+0.125),MIN(n,B62-Q/4+0.125),$F$13,0),"n/a"))))</f>
        <v> - </v>
      </c>
    </row>
    <row r="63" customFormat="false" ht="12.85" hidden="false" customHeight="false" outlineLevel="0" collapsed="false">
      <c r="B63" s="26" t="str">
        <f aca="false">IF(B62=" - "," - ",IF(B62+1&gt;last," - ",B62+1))</f>
        <v> - </v>
      </c>
      <c r="C63" s="35" t="str">
        <f aca="false">IF(B63=" - "," - ",IF(method="SL",IF(conv="Half-Year",P*1/n*(MIN(n,B63-0.5)-MAX(0,B63-1.5)),IF(conv="Mid-Quarter",P*1/n*(MIN(n,B63-Q/4+0.125)-MAX(0,B63-1-Q/4+0.125)),P*1/n*(MIN(n,B63-m/12+1/24)-MAX(0,B63-1-m/12+1/24)))),IF(conv="Half-Year",VDB(P,0,n,MAX(0,B63-1.5),MIN(n,B63-0.5),$F$13),IF(conv="Mid-Quarter",VDB(P,0,n,MAX(0,B63-1-Q/4+0.125),MIN(n,B63-Q/4+0.125),$F$13,0),"n/a"))))</f>
        <v> - </v>
      </c>
      <c r="D63" s="35" t="str">
        <f aca="false">IF(B63=" - "," - ",SUM(C$20:C63))</f>
        <v> - </v>
      </c>
      <c r="E63" s="35" t="str">
        <f aca="false">IF(B63=" - "," - ",P-D63)</f>
        <v> - </v>
      </c>
      <c r="F63" s="36" t="str">
        <f aca="false">IF(B63=" - "," - ",IF(method="SL",IF(conv="Half-Year",1/n*(MIN(n,B63-0.5)-MAX(0,B63-1.5)),IF(conv="Mid-Quarter",1/n*(MIN(n,B63-Q/4+0.125)-MAX(0,B63-1-Q/4+0.125)),1/n*(MIN(n,B63-m/12+1/24)-MAX(0,B63-1-m/12+1/24)))),IF(conv="Half-Year",VDB(1,0,n,MAX(0,B63-1.5),MIN(n,B63-0.5),$F$13),IF(conv="Mid-Quarter",VDB(1,0,n,MAX(0,B63-1-Q/4+0.125),MIN(n,B63-Q/4+0.125),$F$13,0),"n/a"))))</f>
        <v> - </v>
      </c>
    </row>
    <row r="64" customFormat="false" ht="12.85" hidden="false" customHeight="false" outlineLevel="0" collapsed="false">
      <c r="B64" s="26" t="str">
        <f aca="false">IF(B63=" - "," - ",IF(B63+1&gt;last," - ",B63+1))</f>
        <v> - </v>
      </c>
      <c r="C64" s="35" t="str">
        <f aca="false">IF(B64=" - "," - ",IF(method="SL",IF(conv="Half-Year",P*1/n*(MIN(n,B64-0.5)-MAX(0,B64-1.5)),IF(conv="Mid-Quarter",P*1/n*(MIN(n,B64-Q/4+0.125)-MAX(0,B64-1-Q/4+0.125)),P*1/n*(MIN(n,B64-m/12+1/24)-MAX(0,B64-1-m/12+1/24)))),IF(conv="Half-Year",VDB(P,0,n,MAX(0,B64-1.5),MIN(n,B64-0.5),$F$13),IF(conv="Mid-Quarter",VDB(P,0,n,MAX(0,B64-1-Q/4+0.125),MIN(n,B64-Q/4+0.125),$F$13,0),"n/a"))))</f>
        <v> - </v>
      </c>
      <c r="D64" s="35" t="str">
        <f aca="false">IF(B64=" - "," - ",SUM(C$20:C64))</f>
        <v> - </v>
      </c>
      <c r="E64" s="35" t="str">
        <f aca="false">IF(B64=" - "," - ",P-D64)</f>
        <v> - </v>
      </c>
      <c r="F64" s="36" t="str">
        <f aca="false">IF(B64=" - "," - ",IF(method="SL",IF(conv="Half-Year",1/n*(MIN(n,B64-0.5)-MAX(0,B64-1.5)),IF(conv="Mid-Quarter",1/n*(MIN(n,B64-Q/4+0.125)-MAX(0,B64-1-Q/4+0.125)),1/n*(MIN(n,B64-m/12+1/24)-MAX(0,B64-1-m/12+1/24)))),IF(conv="Half-Year",VDB(1,0,n,MAX(0,B64-1.5),MIN(n,B64-0.5),$F$13),IF(conv="Mid-Quarter",VDB(1,0,n,MAX(0,B64-1-Q/4+0.125),MIN(n,B64-Q/4+0.125),$F$13,0),"n/a"))))</f>
        <v> - </v>
      </c>
    </row>
    <row r="65" customFormat="false" ht="12.85" hidden="false" customHeight="false" outlineLevel="0" collapsed="false">
      <c r="B65" s="26" t="str">
        <f aca="false">IF(B64=" - "," - ",IF(B64+1&gt;last," - ",B64+1))</f>
        <v> - </v>
      </c>
      <c r="C65" s="35" t="str">
        <f aca="false">IF(B65=" - "," - ",IF(method="SL",IF(conv="Half-Year",P*1/n*(MIN(n,B65-0.5)-MAX(0,B65-1.5)),IF(conv="Mid-Quarter",P*1/n*(MIN(n,B65-Q/4+0.125)-MAX(0,B65-1-Q/4+0.125)),P*1/n*(MIN(n,B65-m/12+1/24)-MAX(0,B65-1-m/12+1/24)))),IF(conv="Half-Year",VDB(P,0,n,MAX(0,B65-1.5),MIN(n,B65-0.5),$F$13),IF(conv="Mid-Quarter",VDB(P,0,n,MAX(0,B65-1-Q/4+0.125),MIN(n,B65-Q/4+0.125),$F$13,0),"n/a"))))</f>
        <v> - </v>
      </c>
      <c r="D65" s="35" t="str">
        <f aca="false">IF(B65=" - "," - ",SUM(C$20:C65))</f>
        <v> - </v>
      </c>
      <c r="E65" s="35" t="str">
        <f aca="false">IF(B65=" - "," - ",P-D65)</f>
        <v> - </v>
      </c>
      <c r="F65" s="36" t="str">
        <f aca="false">IF(B65=" - "," - ",IF(method="SL",IF(conv="Half-Year",1/n*(MIN(n,B65-0.5)-MAX(0,B65-1.5)),IF(conv="Mid-Quarter",1/n*(MIN(n,B65-Q/4+0.125)-MAX(0,B65-1-Q/4+0.125)),1/n*(MIN(n,B65-m/12+1/24)-MAX(0,B65-1-m/12+1/24)))),IF(conv="Half-Year",VDB(1,0,n,MAX(0,B65-1.5),MIN(n,B65-0.5),$F$13),IF(conv="Mid-Quarter",VDB(1,0,n,MAX(0,B65-1-Q/4+0.125),MIN(n,B65-Q/4+0.125),$F$13,0),"n/a"))))</f>
        <v> - </v>
      </c>
    </row>
    <row r="66" customFormat="false" ht="12.85" hidden="false" customHeight="false" outlineLevel="0" collapsed="false">
      <c r="B66" s="26" t="str">
        <f aca="false">IF(B65=" - "," - ",IF(B65+1&gt;last," - ",B65+1))</f>
        <v> - </v>
      </c>
      <c r="C66" s="35" t="str">
        <f aca="false">IF(B66=" - "," - ",IF(method="SL",IF(conv="Half-Year",P*1/n*(MIN(n,B66-0.5)-MAX(0,B66-1.5)),IF(conv="Mid-Quarter",P*1/n*(MIN(n,B66-Q/4+0.125)-MAX(0,B66-1-Q/4+0.125)),P*1/n*(MIN(n,B66-m/12+1/24)-MAX(0,B66-1-m/12+1/24)))),IF(conv="Half-Year",VDB(P,0,n,MAX(0,B66-1.5),MIN(n,B66-0.5),$F$13),IF(conv="Mid-Quarter",VDB(P,0,n,MAX(0,B66-1-Q/4+0.125),MIN(n,B66-Q/4+0.125),$F$13,0),"n/a"))))</f>
        <v> - </v>
      </c>
      <c r="D66" s="35" t="str">
        <f aca="false">IF(B66=" - "," - ",SUM(C$20:C66))</f>
        <v> - </v>
      </c>
      <c r="E66" s="35" t="str">
        <f aca="false">IF(B66=" - "," - ",P-D66)</f>
        <v> - </v>
      </c>
      <c r="F66" s="36" t="str">
        <f aca="false">IF(B66=" - "," - ",IF(method="SL",IF(conv="Half-Year",1/n*(MIN(n,B66-0.5)-MAX(0,B66-1.5)),IF(conv="Mid-Quarter",1/n*(MIN(n,B66-Q/4+0.125)-MAX(0,B66-1-Q/4+0.125)),1/n*(MIN(n,B66-m/12+1/24)-MAX(0,B66-1-m/12+1/24)))),IF(conv="Half-Year",VDB(1,0,n,MAX(0,B66-1.5),MIN(n,B66-0.5),$F$13),IF(conv="Mid-Quarter",VDB(1,0,n,MAX(0,B66-1-Q/4+0.125),MIN(n,B66-Q/4+0.125),$F$13,0),"n/a"))))</f>
        <v> - </v>
      </c>
    </row>
    <row r="67" customFormat="false" ht="12.85" hidden="false" customHeight="false" outlineLevel="0" collapsed="false">
      <c r="B67" s="26" t="str">
        <f aca="false">IF(B66=" - "," - ",IF(B66+1&gt;last," - ",B66+1))</f>
        <v> - </v>
      </c>
      <c r="C67" s="35" t="str">
        <f aca="false">IF(B67=" - "," - ",IF(method="SL",IF(conv="Half-Year",P*1/n*(MIN(n,B67-0.5)-MAX(0,B67-1.5)),IF(conv="Mid-Quarter",P*1/n*(MIN(n,B67-Q/4+0.125)-MAX(0,B67-1-Q/4+0.125)),P*1/n*(MIN(n,B67-m/12+1/24)-MAX(0,B67-1-m/12+1/24)))),IF(conv="Half-Year",VDB(P,0,n,MAX(0,B67-1.5),MIN(n,B67-0.5),$F$13),IF(conv="Mid-Quarter",VDB(P,0,n,MAX(0,B67-1-Q/4+0.125),MIN(n,B67-Q/4+0.125),$F$13,0),"n/a"))))</f>
        <v> - </v>
      </c>
      <c r="D67" s="35" t="str">
        <f aca="false">IF(B67=" - "," - ",SUM(C$20:C67))</f>
        <v> - </v>
      </c>
      <c r="E67" s="35" t="str">
        <f aca="false">IF(B67=" - "," - ",P-D67)</f>
        <v> - </v>
      </c>
      <c r="F67" s="36" t="str">
        <f aca="false">IF(B67=" - "," - ",IF(method="SL",IF(conv="Half-Year",1/n*(MIN(n,B67-0.5)-MAX(0,B67-1.5)),IF(conv="Mid-Quarter",1/n*(MIN(n,B67-Q/4+0.125)-MAX(0,B67-1-Q/4+0.125)),1/n*(MIN(n,B67-m/12+1/24)-MAX(0,B67-1-m/12+1/24)))),IF(conv="Half-Year",VDB(1,0,n,MAX(0,B67-1.5),MIN(n,B67-0.5),$F$13),IF(conv="Mid-Quarter",VDB(1,0,n,MAX(0,B67-1-Q/4+0.125),MIN(n,B67-Q/4+0.125),$F$13,0),"n/a"))))</f>
        <v> - </v>
      </c>
    </row>
    <row r="68" customFormat="false" ht="12.85" hidden="false" customHeight="false" outlineLevel="0" collapsed="false">
      <c r="B68" s="26" t="str">
        <f aca="false">IF(B67=" - "," - ",IF(B67+1&gt;last," - ",B67+1))</f>
        <v> - </v>
      </c>
      <c r="C68" s="35" t="str">
        <f aca="false">IF(B68=" - "," - ",IF(method="SL",IF(conv="Half-Year",P*1/n*(MIN(n,B68-0.5)-MAX(0,B68-1.5)),IF(conv="Mid-Quarter",P*1/n*(MIN(n,B68-Q/4+0.125)-MAX(0,B68-1-Q/4+0.125)),P*1/n*(MIN(n,B68-m/12+1/24)-MAX(0,B68-1-m/12+1/24)))),IF(conv="Half-Year",VDB(P,0,n,MAX(0,B68-1.5),MIN(n,B68-0.5),$F$13),IF(conv="Mid-Quarter",VDB(P,0,n,MAX(0,B68-1-Q/4+0.125),MIN(n,B68-Q/4+0.125),$F$13,0),"n/a"))))</f>
        <v> - </v>
      </c>
      <c r="D68" s="35" t="str">
        <f aca="false">IF(B68=" - "," - ",SUM(C$20:C68))</f>
        <v> - </v>
      </c>
      <c r="E68" s="35" t="str">
        <f aca="false">IF(B68=" - "," - ",P-D68)</f>
        <v> - </v>
      </c>
      <c r="F68" s="36" t="str">
        <f aca="false">IF(B68=" - "," - ",IF(method="SL",IF(conv="Half-Year",1/n*(MIN(n,B68-0.5)-MAX(0,B68-1.5)),IF(conv="Mid-Quarter",1/n*(MIN(n,B68-Q/4+0.125)-MAX(0,B68-1-Q/4+0.125)),1/n*(MIN(n,B68-m/12+1/24)-MAX(0,B68-1-m/12+1/24)))),IF(conv="Half-Year",VDB(1,0,n,MAX(0,B68-1.5),MIN(n,B68-0.5),$F$13),IF(conv="Mid-Quarter",VDB(1,0,n,MAX(0,B68-1-Q/4+0.125),MIN(n,B68-Q/4+0.125),$F$13,0),"n/a"))))</f>
        <v> - </v>
      </c>
    </row>
    <row r="69" customFormat="false" ht="12.85" hidden="false" customHeight="false" outlineLevel="0" collapsed="false">
      <c r="B69" s="26" t="str">
        <f aca="false">IF(B68=" - "," - ",IF(B68+1&gt;last," - ",B68+1))</f>
        <v> - </v>
      </c>
      <c r="C69" s="35" t="str">
        <f aca="false">IF(B69=" - "," - ",IF(method="SL",IF(conv="Half-Year",P*1/n*(MIN(n,B69-0.5)-MAX(0,B69-1.5)),IF(conv="Mid-Quarter",P*1/n*(MIN(n,B69-Q/4+0.125)-MAX(0,B69-1-Q/4+0.125)),P*1/n*(MIN(n,B69-m/12+1/24)-MAX(0,B69-1-m/12+1/24)))),IF(conv="Half-Year",VDB(P,0,n,MAX(0,B69-1.5),MIN(n,B69-0.5),$F$13),IF(conv="Mid-Quarter",VDB(P,0,n,MAX(0,B69-1-Q/4+0.125),MIN(n,B69-Q/4+0.125),$F$13,0),"n/a"))))</f>
        <v> - </v>
      </c>
      <c r="D69" s="35" t="str">
        <f aca="false">IF(B69=" - "," - ",SUM(C$20:C69))</f>
        <v> - </v>
      </c>
      <c r="E69" s="35" t="str">
        <f aca="false">IF(B69=" - "," - ",P-D69)</f>
        <v> - </v>
      </c>
      <c r="F69" s="36" t="str">
        <f aca="false">IF(B69=" - "," - ",IF(method="SL",IF(conv="Half-Year",1/n*(MIN(n,B69-0.5)-MAX(0,B69-1.5)),IF(conv="Mid-Quarter",1/n*(MIN(n,B69-Q/4+0.125)-MAX(0,B69-1-Q/4+0.125)),1/n*(MIN(n,B69-m/12+1/24)-MAX(0,B69-1-m/12+1/24)))),IF(conv="Half-Year",VDB(1,0,n,MAX(0,B69-1.5),MIN(n,B69-0.5),$F$13),IF(conv="Mid-Quarter",VDB(1,0,n,MAX(0,B69-1-Q/4+0.125),MIN(n,B69-Q/4+0.125),$F$13,0),"n/a"))))</f>
        <v> - </v>
      </c>
    </row>
  </sheetData>
  <mergeCells count="2">
    <mergeCell ref="D9:F9"/>
    <mergeCell ref="D10:F10"/>
  </mergeCells>
  <conditionalFormatting sqref="C15">
    <cfRule type="expression" priority="2" aboveAverage="0" equalAverage="0" bottom="0" percent="0" rank="0" text="" dxfId="0">
      <formula>$D$14="Half-Year"</formula>
    </cfRule>
  </conditionalFormatting>
  <conditionalFormatting sqref="D15">
    <cfRule type="expression" priority="3" aboveAverage="0" equalAverage="0" bottom="0" percent="0" rank="0" text="" dxfId="1">
      <formula>$D$14="Half-Year"</formula>
    </cfRule>
  </conditionalFormatting>
  <conditionalFormatting sqref="E13">
    <cfRule type="expression" priority="4" aboveAverage="0" equalAverage="0" bottom="0" percent="0" rank="0" text="" dxfId="2">
      <formula>$D$13="SL"</formula>
    </cfRule>
  </conditionalFormatting>
  <conditionalFormatting sqref="F13">
    <cfRule type="expression" priority="5" aboveAverage="0" equalAverage="0" bottom="0" percent="0" rank="0" text="" dxfId="3">
      <formula>$D$13="SL"</formula>
    </cfRule>
  </conditionalFormatting>
  <dataValidations count="2">
    <dataValidation allowBlank="true" operator="equal" showDropDown="false" showErrorMessage="true" showInputMessage="true" sqref="D13" type="list">
      <formula1>"SL,DB-SL"</formula1>
      <formula2>0</formula2>
    </dataValidation>
    <dataValidation allowBlank="true" operator="equal" showDropDown="false" showErrorMessage="true" showInputMessage="true" sqref="D14" type="list">
      <formula1>"Half-Year,Mid-Quarter,Mid-Month"</formula1>
      <formula2>0</formula2>
    </dataValidation>
  </dataValidations>
  <hyperlinks>
    <hyperlink ref="I3" r:id="rId2" display="HELP: MACRS Depreciation Rate"/>
  </hyperlinks>
  <printOptions headings="false" gridLines="false" gridLinesSet="true" horizontalCentered="true" verticalCentered="false"/>
  <pageMargins left="0.5" right="0.5" top="0.5" bottom="0.5" header="0.511805555555555" footer="0.2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&amp;L&amp;8https://www.vertex42.com/Calculators/depreciation-calculator.html&amp;R&amp;8© 2009 Vertex42 LLC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J6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6.71"/>
    <col collapsed="false" customWidth="true" hidden="false" outlineLevel="0" max="2" min="2" style="1" width="11.99"/>
    <col collapsed="false" customWidth="true" hidden="false" outlineLevel="0" max="5" min="3" style="1" width="12.14"/>
    <col collapsed="false" customWidth="true" hidden="false" outlineLevel="0" max="6" min="6" style="1" width="13.01"/>
    <col collapsed="false" customWidth="true" hidden="false" outlineLevel="0" max="8" min="7" style="1" width="12.14"/>
    <col collapsed="false" customWidth="true" hidden="false" outlineLevel="0" max="9" min="9" style="1" width="8"/>
    <col collapsed="false" customWidth="true" hidden="false" outlineLevel="0" max="10" min="10" style="1" width="14.7"/>
    <col collapsed="false" customWidth="true" hidden="false" outlineLevel="0" max="1025" min="11" style="1" width="9.14"/>
  </cols>
  <sheetData>
    <row r="1" customFormat="false" ht="24.85" hidden="false" customHeight="false" outlineLevel="0" collapsed="false">
      <c r="A1" s="2" t="s">
        <v>34</v>
      </c>
    </row>
    <row r="2" customFormat="false" ht="13.4" hidden="false" customHeight="false" outlineLevel="0" collapsed="false">
      <c r="A2" s="3" t="s">
        <v>35</v>
      </c>
      <c r="B2" s="4"/>
      <c r="C2" s="4"/>
      <c r="D2" s="4"/>
      <c r="E2" s="5"/>
      <c r="F2" s="5"/>
      <c r="G2" s="5"/>
      <c r="H2" s="5"/>
      <c r="I2" s="5"/>
      <c r="J2" s="6" t="str">
        <f aca="true">"© 2009-" &amp; YEAR(TODAY()) &amp; " Vertex42 LLC"</f>
        <v>© 2009-2019 Vertex42 LLC</v>
      </c>
    </row>
    <row r="3" customFormat="false" ht="13.4" hidden="false" customHeight="false" outlineLevel="0" collapsed="false">
      <c r="A3" s="7" t="s">
        <v>36</v>
      </c>
      <c r="B3" s="8"/>
      <c r="C3" s="8"/>
      <c r="D3" s="8"/>
      <c r="E3" s="8"/>
      <c r="F3" s="8"/>
      <c r="G3" s="8"/>
      <c r="H3" s="8"/>
      <c r="I3" s="8"/>
      <c r="J3" s="9" t="s">
        <v>37</v>
      </c>
    </row>
    <row r="4" customFormat="false" ht="12.85" hidden="false" customHeight="false" outlineLevel="0" collapsed="false">
      <c r="A4" s="7" t="s">
        <v>38</v>
      </c>
      <c r="B4" s="8"/>
      <c r="C4" s="8"/>
      <c r="D4" s="8"/>
      <c r="E4" s="8"/>
      <c r="F4" s="8"/>
      <c r="G4" s="8"/>
      <c r="H4" s="8"/>
      <c r="I4" s="8"/>
      <c r="J4" s="8"/>
    </row>
    <row r="5" customFormat="false" ht="12.85" hidden="false" customHeight="false" outlineLevel="0" collapsed="false">
      <c r="A5" s="7" t="s">
        <v>39</v>
      </c>
      <c r="B5" s="8"/>
      <c r="C5" s="8"/>
      <c r="D5" s="8"/>
      <c r="E5" s="8"/>
      <c r="F5" s="8"/>
      <c r="G5" s="8"/>
      <c r="H5" s="8"/>
      <c r="I5" s="8"/>
      <c r="J5" s="8"/>
    </row>
    <row r="6" customFormat="false" ht="12.85" hidden="false" customHeight="false" outlineLevel="0" collapsed="false">
      <c r="A6" s="8"/>
      <c r="B6" s="8"/>
      <c r="C6" s="8"/>
      <c r="D6" s="8"/>
      <c r="E6" s="8"/>
      <c r="F6" s="8"/>
      <c r="G6" s="8"/>
      <c r="H6" s="8"/>
      <c r="I6" s="8"/>
      <c r="J6" s="8"/>
    </row>
    <row r="7" customFormat="false" ht="15.25" hidden="false" customHeight="false" outlineLevel="0" collapsed="false">
      <c r="A7" s="10" t="s">
        <v>5</v>
      </c>
      <c r="B7" s="11"/>
      <c r="C7" s="12"/>
      <c r="D7" s="13"/>
      <c r="E7" s="14"/>
      <c r="F7" s="14"/>
      <c r="G7" s="14"/>
      <c r="H7" s="14"/>
      <c r="I7" s="8"/>
      <c r="J7" s="8"/>
    </row>
    <row r="8" customFormat="false" ht="14.05" hidden="false" customHeight="false" outlineLevel="0" collapsed="false">
      <c r="A8" s="30"/>
      <c r="B8" s="30"/>
      <c r="C8" s="15" t="s">
        <v>6</v>
      </c>
      <c r="D8" s="16"/>
      <c r="E8" s="16"/>
      <c r="F8" s="16"/>
      <c r="G8" s="37"/>
      <c r="H8" s="8"/>
      <c r="I8" s="8"/>
    </row>
    <row r="9" customFormat="false" ht="14.05" hidden="false" customHeight="false" outlineLevel="0" collapsed="false">
      <c r="A9" s="30"/>
      <c r="B9" s="30"/>
      <c r="C9" s="15" t="s">
        <v>26</v>
      </c>
      <c r="D9" s="16"/>
      <c r="E9" s="16"/>
      <c r="F9" s="16"/>
      <c r="G9" s="37"/>
      <c r="H9" s="8"/>
      <c r="I9" s="8"/>
    </row>
    <row r="10" customFormat="false" ht="14.05" hidden="false" customHeight="false" outlineLevel="0" collapsed="false">
      <c r="A10" s="31"/>
      <c r="B10" s="31"/>
      <c r="C10" s="15" t="s">
        <v>27</v>
      </c>
      <c r="D10" s="17" t="n">
        <v>7500</v>
      </c>
      <c r="E10" s="8"/>
      <c r="F10" s="32"/>
      <c r="G10" s="30"/>
      <c r="H10" s="8"/>
      <c r="I10" s="8"/>
    </row>
    <row r="11" customFormat="false" ht="14.05" hidden="false" customHeight="false" outlineLevel="0" collapsed="false">
      <c r="A11" s="31"/>
      <c r="B11" s="31"/>
      <c r="C11" s="15" t="s">
        <v>28</v>
      </c>
      <c r="D11" s="17" t="n">
        <v>7</v>
      </c>
      <c r="E11" s="8"/>
      <c r="F11" s="30"/>
      <c r="G11" s="30"/>
      <c r="H11" s="8"/>
      <c r="I11" s="8"/>
    </row>
    <row r="12" customFormat="false" ht="14.05" hidden="false" customHeight="false" outlineLevel="0" collapsed="false">
      <c r="A12" s="31"/>
      <c r="B12" s="31"/>
      <c r="C12" s="15" t="s">
        <v>11</v>
      </c>
      <c r="D12" s="18" t="s">
        <v>40</v>
      </c>
      <c r="E12" s="19" t="s">
        <v>13</v>
      </c>
      <c r="F12" s="38" t="n">
        <v>2</v>
      </c>
      <c r="H12" s="8"/>
      <c r="I12" s="8"/>
    </row>
    <row r="13" customFormat="false" ht="14.15" hidden="false" customHeight="false" outlineLevel="0" collapsed="false">
      <c r="A13" s="30"/>
      <c r="B13" s="30"/>
      <c r="C13" s="15" t="s">
        <v>30</v>
      </c>
      <c r="D13" s="18" t="s">
        <v>31</v>
      </c>
      <c r="E13" s="8"/>
      <c r="F13" s="30"/>
      <c r="G13" s="30"/>
      <c r="H13" s="8"/>
      <c r="I13" s="8"/>
    </row>
    <row r="14" customFormat="false" ht="14.15" hidden="false" customHeight="false" outlineLevel="0" collapsed="false">
      <c r="A14" s="30"/>
      <c r="B14" s="30"/>
      <c r="C14" s="15" t="str">
        <f aca="false">"Placed in Service "&amp;IF(D13="Mid-Quarter","Quarter",IF(D13="Mid-Month","Month",""))</f>
        <v>Placed in Service </v>
      </c>
      <c r="D14" s="33" t="n">
        <v>1</v>
      </c>
      <c r="E14" s="8"/>
      <c r="F14" s="32"/>
      <c r="G14" s="30"/>
      <c r="H14" s="8"/>
      <c r="I14" s="8"/>
    </row>
    <row r="15" customFormat="false" ht="14.05" hidden="false" customHeight="false" outlineLevel="0" collapsed="false">
      <c r="A15" s="30"/>
      <c r="B15" s="30"/>
      <c r="C15" s="15" t="s">
        <v>32</v>
      </c>
      <c r="D15" s="19" t="n">
        <f aca="false">IF(conv="Half-Year",ROUNDUP(n+0.5,0),IF(conv="Mid-Quarter",ROUNDUP(n+Q/4,0),IF(conv="Mid-Month",ROUNDUP(n+m/12,0),"n/a")))</f>
        <v>8</v>
      </c>
      <c r="E15" s="8"/>
      <c r="F15" s="32"/>
      <c r="G15" s="31"/>
      <c r="H15" s="8"/>
      <c r="I15" s="8"/>
    </row>
    <row r="16" customFormat="false" ht="14.05" hidden="false" customHeight="false" outlineLevel="0" collapsed="false">
      <c r="A16" s="30"/>
      <c r="B16" s="30"/>
      <c r="C16" s="15" t="s">
        <v>41</v>
      </c>
      <c r="D16" s="39" t="n">
        <f aca="false">IF(conv="Half-Year",0.5,IF(conv="Mid-Quarter",1-Q/4+0.125,IF(conv="Mid-Month",1-m/12+1/24,"n/a")))</f>
        <v>0.5</v>
      </c>
      <c r="E16" s="8"/>
      <c r="F16" s="31"/>
      <c r="G16" s="30"/>
      <c r="H16" s="8"/>
      <c r="I16" s="8"/>
    </row>
    <row r="17" customFormat="false" ht="15.25" hidden="false" customHeight="false" outlineLevel="0" collapsed="false">
      <c r="A17" s="8"/>
      <c r="B17" s="8"/>
      <c r="C17" s="8"/>
      <c r="D17" s="8"/>
      <c r="E17" s="21"/>
      <c r="F17" s="8"/>
      <c r="G17" s="8"/>
      <c r="H17" s="19"/>
      <c r="I17" s="8"/>
      <c r="J17" s="8"/>
    </row>
    <row r="18" customFormat="false" ht="17.65" hidden="false" customHeight="false" outlineLevel="0" collapsed="false">
      <c r="A18" s="34" t="s">
        <v>14</v>
      </c>
      <c r="B18" s="34"/>
      <c r="C18" s="34"/>
      <c r="D18" s="34"/>
      <c r="E18" s="8"/>
      <c r="F18" s="8"/>
      <c r="G18" s="8"/>
      <c r="H18" s="23" t="s">
        <v>15</v>
      </c>
      <c r="I18" s="8"/>
      <c r="J18" s="8"/>
    </row>
    <row r="19" customFormat="false" ht="16.4" hidden="false" customHeight="false" outlineLevel="0" collapsed="false">
      <c r="A19" s="24" t="s">
        <v>16</v>
      </c>
      <c r="B19" s="24" t="s">
        <v>42</v>
      </c>
      <c r="C19" s="25" t="s">
        <v>43</v>
      </c>
      <c r="D19" s="25" t="s">
        <v>44</v>
      </c>
      <c r="E19" s="25" t="s">
        <v>45</v>
      </c>
      <c r="F19" s="25" t="s">
        <v>17</v>
      </c>
      <c r="G19" s="25" t="s">
        <v>18</v>
      </c>
      <c r="H19" s="25" t="s">
        <v>19</v>
      </c>
      <c r="I19" s="8"/>
      <c r="J19" s="8"/>
    </row>
    <row r="20" customFormat="false" ht="12.85" hidden="false" customHeight="false" outlineLevel="0" collapsed="false">
      <c r="A20" s="40" t="n">
        <v>1</v>
      </c>
      <c r="B20" s="41"/>
      <c r="C20" s="42" t="n">
        <f aca="false">P</f>
        <v>7500</v>
      </c>
      <c r="D20" s="42" t="n">
        <f aca="false">IF(A20=" - "," - ",IF(A20=last,C20*1,IF(A20=1,ROUND(C20*1/n*$D$16,2),ROUND(C20*1/(n-(A20-1)+(1-$D$16)),2))))</f>
        <v>535.71</v>
      </c>
      <c r="E20" s="42" t="n">
        <f aca="false">IF(A20=" - "," - ",IF(method="SL",0,IF(A20=last,C20*1,ROUND(C20*$F$12/n*IF(conv="Half-Year",MIN(n,A20-0.5)-MAX(0,A20-1.5),MIN(n,A20-Q/4+0.125)-MAX(0,A20-1-Q/4+0.125)),2))))</f>
        <v>0</v>
      </c>
      <c r="F20" s="42" t="n">
        <f aca="false">IF(A20=" - "," - ",IF(method="SL",D20,MAX(D20,E20)))</f>
        <v>535.71</v>
      </c>
      <c r="G20" s="42" t="n">
        <f aca="false">IF(A20=" - "," - ",SUM(F$20:F20))</f>
        <v>535.71</v>
      </c>
      <c r="H20" s="42" t="n">
        <f aca="false">IF(A20=" - "," - ",P-G20)</f>
        <v>6964.29</v>
      </c>
      <c r="I20" s="8"/>
      <c r="J20" s="8"/>
    </row>
    <row r="21" customFormat="false" ht="12.85" hidden="false" customHeight="false" outlineLevel="0" collapsed="false">
      <c r="A21" s="40" t="n">
        <f aca="false">IF(A20=" - "," - ",IF(A20+1&gt;last," - ",A20+1))</f>
        <v>2</v>
      </c>
      <c r="B21" s="43" t="n">
        <v>500</v>
      </c>
      <c r="C21" s="44" t="n">
        <f aca="false">IF(A21=" - "," - ",H20+B21)</f>
        <v>7464.29</v>
      </c>
      <c r="D21" s="42" t="n">
        <f aca="false">IF(A21=" - "," - ",IF(A21=last,C21*1,IF(A21=1,ROUND(C21*1/n*$D$16,2),ROUND(C21*1/(n-(A21-1)+(1-$D$16)),2))))</f>
        <v>1148.35</v>
      </c>
      <c r="E21" s="42" t="n">
        <f aca="false">IF(A21=" - "," - ",IF(method="SL",0,IF(A21=last,C21*1,ROUND(C21*$F$12/n*IF(conv="Half-Year",MIN(n,A21-0.5)-MAX(0,A21-1.5),MIN(n,A21-Q/4+0.125)-MAX(0,A21-1-Q/4+0.125)),2))))</f>
        <v>0</v>
      </c>
      <c r="F21" s="42" t="n">
        <f aca="false">IF(A21=" - "," - ",IF(method="SL",D21,MAX(D21,E21)))</f>
        <v>1148.35</v>
      </c>
      <c r="G21" s="42" t="n">
        <f aca="false">IF(A21=" - "," - ",SUM(F$20:F21))</f>
        <v>1684.06</v>
      </c>
      <c r="H21" s="42" t="n">
        <f aca="false">IF(A21=" - "," - ",P-G21)</f>
        <v>5815.94</v>
      </c>
      <c r="I21" s="8"/>
      <c r="J21" s="8"/>
    </row>
    <row r="22" customFormat="false" ht="12.85" hidden="false" customHeight="false" outlineLevel="0" collapsed="false">
      <c r="A22" s="40" t="n">
        <f aca="false">IF(A21=" - "," - ",IF(A21+1&gt;last," - ",A21+1))</f>
        <v>3</v>
      </c>
      <c r="B22" s="43"/>
      <c r="C22" s="44" t="n">
        <f aca="false">IF(A22=" - "," - ",H21+B22)</f>
        <v>5815.94</v>
      </c>
      <c r="D22" s="42" t="n">
        <f aca="false">IF(A22=" - "," - ",IF(A22=last,C22*1,IF(A22=1,ROUND(C22*1/n*$D$16,2),ROUND(C22*1/(n-(A22-1)+(1-$D$16)),2))))</f>
        <v>1057.44</v>
      </c>
      <c r="E22" s="42" t="n">
        <f aca="false">IF(A22=" - "," - ",IF(method="SL",0,IF(A22=last,C22*1,ROUND(C22*$F$12/n*IF(conv="Half-Year",MIN(n,A22-0.5)-MAX(0,A22-1.5),MIN(n,A22-Q/4+0.125)-MAX(0,A22-1-Q/4+0.125)),2))))</f>
        <v>0</v>
      </c>
      <c r="F22" s="42" t="n">
        <f aca="false">IF(A22=" - "," - ",IF(method="SL",D22,MAX(D22,E22)))</f>
        <v>1057.44</v>
      </c>
      <c r="G22" s="42" t="n">
        <f aca="false">IF(A22=" - "," - ",SUM(F$20:F22))</f>
        <v>2741.5</v>
      </c>
      <c r="H22" s="42" t="n">
        <f aca="false">IF(A22=" - "," - ",P-G22)</f>
        <v>4758.5</v>
      </c>
      <c r="I22" s="8"/>
      <c r="J22" s="8"/>
    </row>
    <row r="23" customFormat="false" ht="12.85" hidden="false" customHeight="false" outlineLevel="0" collapsed="false">
      <c r="A23" s="40" t="n">
        <f aca="false">IF(A22=" - "," - ",IF(A22+1&gt;last," - ",A22+1))</f>
        <v>4</v>
      </c>
      <c r="B23" s="45"/>
      <c r="C23" s="44" t="n">
        <f aca="false">IF(A23=" - "," - ",H22+B23)</f>
        <v>4758.5</v>
      </c>
      <c r="D23" s="42" t="n">
        <f aca="false">IF(A23=" - "," - ",IF(A23=last,C23*1,IF(A23=1,ROUND(C23*1/n*$D$16,2),ROUND(C23*1/(n-(A23-1)+(1-$D$16)),2))))</f>
        <v>1057.44</v>
      </c>
      <c r="E23" s="42" t="n">
        <f aca="false">IF(A23=" - "," - ",IF(method="SL",0,IF(A23=last,C23*1,ROUND(C23*$F$12/n*IF(conv="Half-Year",MIN(n,A23-0.5)-MAX(0,A23-1.5),MIN(n,A23-Q/4+0.125)-MAX(0,A23-1-Q/4+0.125)),2))))</f>
        <v>0</v>
      </c>
      <c r="F23" s="42" t="n">
        <f aca="false">IF(A23=" - "," - ",IF(method="SL",D23,MAX(D23,E23)))</f>
        <v>1057.44</v>
      </c>
      <c r="G23" s="42" t="n">
        <f aca="false">IF(A23=" - "," - ",SUM(F$20:F23))</f>
        <v>3798.94</v>
      </c>
      <c r="H23" s="42" t="n">
        <f aca="false">IF(A23=" - "," - ",P-G23)</f>
        <v>3701.06</v>
      </c>
    </row>
    <row r="24" customFormat="false" ht="12.85" hidden="false" customHeight="false" outlineLevel="0" collapsed="false">
      <c r="A24" s="40" t="n">
        <f aca="false">IF(A23=" - "," - ",IF(A23+1&gt;last," - ",A23+1))</f>
        <v>5</v>
      </c>
      <c r="B24" s="45"/>
      <c r="C24" s="44" t="n">
        <f aca="false">IF(A24=" - "," - ",H23+B24)</f>
        <v>3701.06</v>
      </c>
      <c r="D24" s="42" t="n">
        <f aca="false">IF(A24=" - "," - ",IF(A24=last,C24*1,IF(A24=1,ROUND(C24*1/n*$D$16,2),ROUND(C24*1/(n-(A24-1)+(1-$D$16)),2))))</f>
        <v>1057.45</v>
      </c>
      <c r="E24" s="42" t="n">
        <f aca="false">IF(A24=" - "," - ",IF(method="SL",0,IF(A24=last,C24*1,ROUND(C24*$F$12/n*IF(conv="Half-Year",MIN(n,A24-0.5)-MAX(0,A24-1.5),MIN(n,A24-Q/4+0.125)-MAX(0,A24-1-Q/4+0.125)),2))))</f>
        <v>0</v>
      </c>
      <c r="F24" s="42" t="n">
        <f aca="false">IF(A24=" - "," - ",IF(method="SL",D24,MAX(D24,E24)))</f>
        <v>1057.45</v>
      </c>
      <c r="G24" s="42" t="n">
        <f aca="false">IF(A24=" - "," - ",SUM(F$20:F24))</f>
        <v>4856.39</v>
      </c>
      <c r="H24" s="42" t="n">
        <f aca="false">IF(A24=" - "," - ",P-G24)</f>
        <v>2643.61</v>
      </c>
    </row>
    <row r="25" customFormat="false" ht="12.85" hidden="false" customHeight="false" outlineLevel="0" collapsed="false">
      <c r="A25" s="40" t="n">
        <f aca="false">IF(A24=" - "," - ",IF(A24+1&gt;last," - ",A24+1))</f>
        <v>6</v>
      </c>
      <c r="B25" s="45"/>
      <c r="C25" s="44" t="n">
        <f aca="false">IF(A25=" - "," - ",H24+B25)</f>
        <v>2643.61</v>
      </c>
      <c r="D25" s="42" t="n">
        <f aca="false">IF(A25=" - "," - ",IF(A25=last,C25*1,IF(A25=1,ROUND(C25*1/n*$D$16,2),ROUND(C25*1/(n-(A25-1)+(1-$D$16)),2))))</f>
        <v>1057.44</v>
      </c>
      <c r="E25" s="42" t="n">
        <f aca="false">IF(A25=" - "," - ",IF(method="SL",0,IF(A25=last,C25*1,ROUND(C25*$F$12/n*IF(conv="Half-Year",MIN(n,A25-0.5)-MAX(0,A25-1.5),MIN(n,A25-Q/4+0.125)-MAX(0,A25-1-Q/4+0.125)),2))))</f>
        <v>0</v>
      </c>
      <c r="F25" s="42" t="n">
        <f aca="false">IF(A25=" - "," - ",IF(method="SL",D25,MAX(D25,E25)))</f>
        <v>1057.44</v>
      </c>
      <c r="G25" s="42" t="n">
        <f aca="false">IF(A25=" - "," - ",SUM(F$20:F25))</f>
        <v>5913.83</v>
      </c>
      <c r="H25" s="42" t="n">
        <f aca="false">IF(A25=" - "," - ",P-G25)</f>
        <v>1586.17</v>
      </c>
    </row>
    <row r="26" customFormat="false" ht="12.85" hidden="false" customHeight="false" outlineLevel="0" collapsed="false">
      <c r="A26" s="40" t="n">
        <f aca="false">IF(A25=" - "," - ",IF(A25+1&gt;last," - ",A25+1))</f>
        <v>7</v>
      </c>
      <c r="B26" s="45"/>
      <c r="C26" s="44" t="n">
        <f aca="false">IF(A26=" - "," - ",H25+B26)</f>
        <v>1586.17</v>
      </c>
      <c r="D26" s="42" t="n">
        <f aca="false">IF(A26=" - "," - ",IF(A26=last,C26*1,IF(A26=1,ROUND(C26*1/n*$D$16,2),ROUND(C26*1/(n-(A26-1)+(1-$D$16)),2))))</f>
        <v>1057.45</v>
      </c>
      <c r="E26" s="42" t="n">
        <f aca="false">IF(A26=" - "," - ",IF(method="SL",0,IF(A26=last,C26*1,ROUND(C26*$F$12/n*IF(conv="Half-Year",MIN(n,A26-0.5)-MAX(0,A26-1.5),MIN(n,A26-Q/4+0.125)-MAX(0,A26-1-Q/4+0.125)),2))))</f>
        <v>0</v>
      </c>
      <c r="F26" s="42" t="n">
        <f aca="false">IF(A26=" - "," - ",IF(method="SL",D26,MAX(D26,E26)))</f>
        <v>1057.45</v>
      </c>
      <c r="G26" s="42" t="n">
        <f aca="false">IF(A26=" - "," - ",SUM(F$20:F26))</f>
        <v>6971.28</v>
      </c>
      <c r="H26" s="42" t="n">
        <f aca="false">IF(A26=" - "," - ",P-G26)</f>
        <v>528.719999999999</v>
      </c>
    </row>
    <row r="27" customFormat="false" ht="12.85" hidden="false" customHeight="false" outlineLevel="0" collapsed="false">
      <c r="A27" s="40" t="n">
        <f aca="false">IF(A26=" - "," - ",IF(A26+1&gt;last," - ",A26+1))</f>
        <v>8</v>
      </c>
      <c r="B27" s="45"/>
      <c r="C27" s="44" t="n">
        <f aca="false">IF(A27=" - "," - ",H26+B27)</f>
        <v>528.719999999999</v>
      </c>
      <c r="D27" s="42" t="n">
        <f aca="false">IF(A27=" - "," - ",IF(A27=last,C27*1,IF(A27=1,ROUND(C27*1/n*$D$16,2),ROUND(C27*1/(n-(A27-1)+(1-$D$16)),2))))</f>
        <v>528.719999999999</v>
      </c>
      <c r="E27" s="42" t="n">
        <f aca="false">IF(A27=" - "," - ",IF(method="SL",0,IF(A27=last,C27*1,ROUND(C27*$F$12/n*IF(conv="Half-Year",MIN(n,A27-0.5)-MAX(0,A27-1.5),MIN(n,A27-Q/4+0.125)-MAX(0,A27-1-Q/4+0.125)),2))))</f>
        <v>0</v>
      </c>
      <c r="F27" s="42" t="n">
        <f aca="false">IF(A27=" - "," - ",IF(method="SL",D27,MAX(D27,E27)))</f>
        <v>528.719999999999</v>
      </c>
      <c r="G27" s="42" t="n">
        <f aca="false">IF(A27=" - "," - ",SUM(F$20:F27))</f>
        <v>7500</v>
      </c>
      <c r="H27" s="42" t="n">
        <f aca="false">IF(A27=" - "," - ",P-G27)</f>
        <v>0</v>
      </c>
    </row>
    <row r="28" customFormat="false" ht="12.85" hidden="false" customHeight="false" outlineLevel="0" collapsed="false">
      <c r="A28" s="40" t="str">
        <f aca="false">IF(A27=" - "," - ",IF(A27+1&gt;last," - ",A27+1))</f>
        <v> - </v>
      </c>
      <c r="B28" s="45"/>
      <c r="C28" s="44" t="str">
        <f aca="false">IF(A28=" - "," - ",H27+B28)</f>
        <v> - </v>
      </c>
      <c r="D28" s="42" t="str">
        <f aca="false">IF(A28=" - "," - ",IF(A28=last,C28*1,IF(A28=1,ROUND(C28*1/n*$D$16,2),ROUND(C28*1/(n-(A28-1)+(1-$D$16)),2))))</f>
        <v> - </v>
      </c>
      <c r="E28" s="42" t="str">
        <f aca="false">IF(A28=" - "," - ",IF(method="SL",0,IF(A28=last,C28*1,ROUND(C28*$F$12/n*IF(conv="Half-Year",MIN(n,A28-0.5)-MAX(0,A28-1.5),MIN(n,A28-Q/4+0.125)-MAX(0,A28-1-Q/4+0.125)),2))))</f>
        <v> - </v>
      </c>
      <c r="F28" s="42" t="str">
        <f aca="false">IF(A28=" - "," - ",IF(method="SL",D28,MAX(D28,E28)))</f>
        <v> - </v>
      </c>
      <c r="G28" s="42" t="str">
        <f aca="false">IF(A28=" - "," - ",SUM(F$20:F28))</f>
        <v> - </v>
      </c>
      <c r="H28" s="42" t="str">
        <f aca="false">IF(A28=" - "," - ",P-G28)</f>
        <v> - </v>
      </c>
    </row>
    <row r="29" customFormat="false" ht="12.85" hidden="false" customHeight="false" outlineLevel="0" collapsed="false">
      <c r="A29" s="40" t="str">
        <f aca="false">IF(A28=" - "," - ",IF(A28+1&gt;last," - ",A28+1))</f>
        <v> - </v>
      </c>
      <c r="B29" s="45"/>
      <c r="C29" s="44" t="str">
        <f aca="false">IF(A29=" - "," - ",H28+B29)</f>
        <v> - </v>
      </c>
      <c r="D29" s="42" t="str">
        <f aca="false">IF(A29=" - "," - ",IF(A29=last,C29*1,IF(A29=1,ROUND(C29*1/n*$D$16,2),ROUND(C29*1/(n-(A29-1)+(1-$D$16)),2))))</f>
        <v> - </v>
      </c>
      <c r="E29" s="42" t="str">
        <f aca="false">IF(A29=" - "," - ",IF(method="SL",0,IF(A29=last,C29*1,ROUND(C29*$F$12/n*IF(conv="Half-Year",MIN(n,A29-0.5)-MAX(0,A29-1.5),MIN(n,A29-Q/4+0.125)-MAX(0,A29-1-Q/4+0.125)),2))))</f>
        <v> - </v>
      </c>
      <c r="F29" s="42" t="str">
        <f aca="false">IF(A29=" - "," - ",IF(method="SL",D29,MAX(D29,E29)))</f>
        <v> - </v>
      </c>
      <c r="G29" s="42" t="str">
        <f aca="false">IF(A29=" - "," - ",SUM(F$20:F29))</f>
        <v> - </v>
      </c>
      <c r="H29" s="42" t="str">
        <f aca="false">IF(A29=" - "," - ",P-G29)</f>
        <v> - </v>
      </c>
    </row>
    <row r="30" customFormat="false" ht="12.85" hidden="false" customHeight="false" outlineLevel="0" collapsed="false">
      <c r="A30" s="40" t="str">
        <f aca="false">IF(A29=" - "," - ",IF(A29+1&gt;last," - ",A29+1))</f>
        <v> - </v>
      </c>
      <c r="B30" s="45"/>
      <c r="C30" s="44" t="str">
        <f aca="false">IF(A30=" - "," - ",H29+B30)</f>
        <v> - </v>
      </c>
      <c r="D30" s="42" t="str">
        <f aca="false">IF(A30=" - "," - ",IF(A30=last,C30*1,IF(A30=1,ROUND(C30*1/n*$D$16,2),ROUND(C30*1/(n-(A30-1)+(1-$D$16)),2))))</f>
        <v> - </v>
      </c>
      <c r="E30" s="42" t="str">
        <f aca="false">IF(A30=" - "," - ",IF(method="SL",0,IF(A30=last,C30*1,ROUND(C30*$F$12/n*IF(conv="Half-Year",MIN(n,A30-0.5)-MAX(0,A30-1.5),MIN(n,A30-Q/4+0.125)-MAX(0,A30-1-Q/4+0.125)),2))))</f>
        <v> - </v>
      </c>
      <c r="F30" s="42" t="str">
        <f aca="false">IF(A30=" - "," - ",IF(method="SL",D30,MAX(D30,E30)))</f>
        <v> - </v>
      </c>
      <c r="G30" s="42" t="str">
        <f aca="false">IF(A30=" - "," - ",SUM(F$20:F30))</f>
        <v> - </v>
      </c>
      <c r="H30" s="42" t="str">
        <f aca="false">IF(A30=" - "," - ",P-G30)</f>
        <v> - </v>
      </c>
    </row>
    <row r="31" customFormat="false" ht="12.85" hidden="false" customHeight="false" outlineLevel="0" collapsed="false">
      <c r="A31" s="40" t="str">
        <f aca="false">IF(A30=" - "," - ",IF(A30+1&gt;last," - ",A30+1))</f>
        <v> - </v>
      </c>
      <c r="B31" s="45"/>
      <c r="C31" s="44" t="str">
        <f aca="false">IF(A31=" - "," - ",H30+B31)</f>
        <v> - </v>
      </c>
      <c r="D31" s="42" t="str">
        <f aca="false">IF(A31=" - "," - ",IF(A31=last,C31*1,IF(A31=1,ROUND(C31*1/n*$D$16,2),ROUND(C31*1/(n-(A31-1)+(1-$D$16)),2))))</f>
        <v> - </v>
      </c>
      <c r="E31" s="42" t="str">
        <f aca="false">IF(A31=" - "," - ",IF(method="SL",0,IF(A31=last,C31*1,ROUND(C31*$F$12/n*IF(conv="Half-Year",MIN(n,A31-0.5)-MAX(0,A31-1.5),MIN(n,A31-Q/4+0.125)-MAX(0,A31-1-Q/4+0.125)),2))))</f>
        <v> - </v>
      </c>
      <c r="F31" s="42" t="str">
        <f aca="false">IF(A31=" - "," - ",IF(method="SL",D31,MAX(D31,E31)))</f>
        <v> - </v>
      </c>
      <c r="G31" s="42" t="str">
        <f aca="false">IF(A31=" - "," - ",SUM(F$20:F31))</f>
        <v> - </v>
      </c>
      <c r="H31" s="42" t="str">
        <f aca="false">IF(A31=" - "," - ",P-G31)</f>
        <v> - </v>
      </c>
    </row>
    <row r="32" customFormat="false" ht="12.85" hidden="false" customHeight="false" outlineLevel="0" collapsed="false">
      <c r="A32" s="40" t="str">
        <f aca="false">IF(A31=" - "," - ",IF(A31+1&gt;last," - ",A31+1))</f>
        <v> - </v>
      </c>
      <c r="B32" s="45"/>
      <c r="C32" s="44" t="str">
        <f aca="false">IF(A32=" - "," - ",H31+B32)</f>
        <v> - </v>
      </c>
      <c r="D32" s="42" t="str">
        <f aca="false">IF(A32=" - "," - ",IF(A32=last,C32*1,IF(A32=1,ROUND(C32*1/n*$D$16,2),ROUND(C32*1/(n-(A32-1)+(1-$D$16)),2))))</f>
        <v> - </v>
      </c>
      <c r="E32" s="42" t="str">
        <f aca="false">IF(A32=" - "," - ",IF(method="SL",0,IF(A32=last,C32*1,ROUND(C32*$F$12/n*IF(conv="Half-Year",MIN(n,A32-0.5)-MAX(0,A32-1.5),MIN(n,A32-Q/4+0.125)-MAX(0,A32-1-Q/4+0.125)),2))))</f>
        <v> - </v>
      </c>
      <c r="F32" s="42" t="str">
        <f aca="false">IF(A32=" - "," - ",IF(method="SL",D32,MAX(D32,E32)))</f>
        <v> - </v>
      </c>
      <c r="G32" s="42" t="str">
        <f aca="false">IF(A32=" - "," - ",SUM(F$20:F32))</f>
        <v> - </v>
      </c>
      <c r="H32" s="42" t="str">
        <f aca="false">IF(A32=" - "," - ",P-G32)</f>
        <v> - </v>
      </c>
    </row>
    <row r="33" customFormat="false" ht="12.85" hidden="false" customHeight="false" outlineLevel="0" collapsed="false">
      <c r="A33" s="40" t="str">
        <f aca="false">IF(A32=" - "," - ",IF(A32+1&gt;last," - ",A32+1))</f>
        <v> - </v>
      </c>
      <c r="B33" s="45"/>
      <c r="C33" s="44" t="str">
        <f aca="false">IF(A33=" - "," - ",H32+B33)</f>
        <v> - </v>
      </c>
      <c r="D33" s="42" t="str">
        <f aca="false">IF(A33=" - "," - ",IF(A33=last,C33*1,IF(A33=1,ROUND(C33*1/n*$D$16,2),ROUND(C33*1/(n-(A33-1)+(1-$D$16)),2))))</f>
        <v> - </v>
      </c>
      <c r="E33" s="42" t="str">
        <f aca="false">IF(A33=" - "," - ",IF(method="SL",0,IF(A33=last,C33*1,ROUND(C33*$F$12/n*IF(conv="Half-Year",MIN(n,A33-0.5)-MAX(0,A33-1.5),MIN(n,A33-Q/4+0.125)-MAX(0,A33-1-Q/4+0.125)),2))))</f>
        <v> - </v>
      </c>
      <c r="F33" s="42" t="str">
        <f aca="false">IF(A33=" - "," - ",IF(method="SL",D33,MAX(D33,E33)))</f>
        <v> - </v>
      </c>
      <c r="G33" s="42" t="str">
        <f aca="false">IF(A33=" - "," - ",SUM(F$20:F33))</f>
        <v> - </v>
      </c>
      <c r="H33" s="42" t="str">
        <f aca="false">IF(A33=" - "," - ",P-G33)</f>
        <v> - </v>
      </c>
    </row>
    <row r="34" customFormat="false" ht="12.85" hidden="false" customHeight="false" outlineLevel="0" collapsed="false">
      <c r="A34" s="40" t="str">
        <f aca="false">IF(A33=" - "," - ",IF(A33+1&gt;last," - ",A33+1))</f>
        <v> - </v>
      </c>
      <c r="B34" s="45"/>
      <c r="C34" s="44" t="str">
        <f aca="false">IF(A34=" - "," - ",H33+B34)</f>
        <v> - </v>
      </c>
      <c r="D34" s="42" t="str">
        <f aca="false">IF(A34=" - "," - ",IF(A34=last,C34*1,IF(A34=1,ROUND(C34*1/n*$D$16,2),ROUND(C34*1/(n-(A34-1)+(1-$D$16)),2))))</f>
        <v> - </v>
      </c>
      <c r="E34" s="42" t="str">
        <f aca="false">IF(A34=" - "," - ",IF(method="SL",0,IF(A34=last,C34*1,ROUND(C34*$F$12/n*IF(conv="Half-Year",MIN(n,A34-0.5)-MAX(0,A34-1.5),MIN(n,A34-Q/4+0.125)-MAX(0,A34-1-Q/4+0.125)),2))))</f>
        <v> - </v>
      </c>
      <c r="F34" s="42" t="str">
        <f aca="false">IF(A34=" - "," - ",IF(method="SL",D34,MAX(D34,E34)))</f>
        <v> - </v>
      </c>
      <c r="G34" s="42" t="str">
        <f aca="false">IF(A34=" - "," - ",SUM(F$20:F34))</f>
        <v> - </v>
      </c>
      <c r="H34" s="42" t="str">
        <f aca="false">IF(A34=" - "," - ",P-G34)</f>
        <v> - </v>
      </c>
    </row>
    <row r="35" customFormat="false" ht="12.85" hidden="false" customHeight="false" outlineLevel="0" collapsed="false">
      <c r="A35" s="40" t="str">
        <f aca="false">IF(A34=" - "," - ",IF(A34+1&gt;last," - ",A34+1))</f>
        <v> - </v>
      </c>
      <c r="B35" s="45"/>
      <c r="C35" s="44" t="str">
        <f aca="false">IF(A35=" - "," - ",H34+B35)</f>
        <v> - </v>
      </c>
      <c r="D35" s="42" t="str">
        <f aca="false">IF(A35=" - "," - ",IF(A35=last,C35*1,IF(A35=1,ROUND(C35*1/n*$D$16,2),ROUND(C35*1/(n-(A35-1)+(1-$D$16)),2))))</f>
        <v> - </v>
      </c>
      <c r="E35" s="42" t="str">
        <f aca="false">IF(A35=" - "," - ",IF(method="SL",0,IF(A35=last,C35*1,ROUND(C35*$F$12/n*IF(conv="Half-Year",MIN(n,A35-0.5)-MAX(0,A35-1.5),MIN(n,A35-Q/4+0.125)-MAX(0,A35-1-Q/4+0.125)),2))))</f>
        <v> - </v>
      </c>
      <c r="F35" s="42" t="str">
        <f aca="false">IF(A35=" - "," - ",IF(method="SL",D35,MAX(D35,E35)))</f>
        <v> - </v>
      </c>
      <c r="G35" s="42" t="str">
        <f aca="false">IF(A35=" - "," - ",SUM(F$20:F35))</f>
        <v> - </v>
      </c>
      <c r="H35" s="42" t="str">
        <f aca="false">IF(A35=" - "," - ",P-G35)</f>
        <v> - </v>
      </c>
    </row>
    <row r="36" customFormat="false" ht="12.85" hidden="false" customHeight="false" outlineLevel="0" collapsed="false">
      <c r="A36" s="40" t="str">
        <f aca="false">IF(A35=" - "," - ",IF(A35+1&gt;last," - ",A35+1))</f>
        <v> - </v>
      </c>
      <c r="B36" s="45"/>
      <c r="C36" s="44" t="str">
        <f aca="false">IF(A36=" - "," - ",H35+B36)</f>
        <v> - </v>
      </c>
      <c r="D36" s="42" t="str">
        <f aca="false">IF(A36=" - "," - ",IF(A36=last,C36*1,IF(A36=1,ROUND(C36*1/n*$D$16,2),ROUND(C36*1/(n-(A36-1)+(1-$D$16)),2))))</f>
        <v> - </v>
      </c>
      <c r="E36" s="42" t="str">
        <f aca="false">IF(A36=" - "," - ",IF(method="SL",0,IF(A36=last,C36*1,ROUND(C36*$F$12/n*IF(conv="Half-Year",MIN(n,A36-0.5)-MAX(0,A36-1.5),MIN(n,A36-Q/4+0.125)-MAX(0,A36-1-Q/4+0.125)),2))))</f>
        <v> - </v>
      </c>
      <c r="F36" s="42" t="str">
        <f aca="false">IF(A36=" - "," - ",IF(method="SL",D36,MAX(D36,E36)))</f>
        <v> - </v>
      </c>
      <c r="G36" s="42" t="str">
        <f aca="false">IF(A36=" - "," - ",SUM(F$20:F36))</f>
        <v> - </v>
      </c>
      <c r="H36" s="42" t="str">
        <f aca="false">IF(A36=" - "," - ",P-G36)</f>
        <v> - </v>
      </c>
    </row>
    <row r="37" customFormat="false" ht="12.85" hidden="false" customHeight="false" outlineLevel="0" collapsed="false">
      <c r="A37" s="40" t="str">
        <f aca="false">IF(A36=" - "," - ",IF(A36+1&gt;last," - ",A36+1))</f>
        <v> - </v>
      </c>
      <c r="B37" s="45"/>
      <c r="C37" s="44" t="str">
        <f aca="false">IF(A37=" - "," - ",H36+B37)</f>
        <v> - </v>
      </c>
      <c r="D37" s="42" t="str">
        <f aca="false">IF(A37=" - "," - ",IF(A37=last,C37*1,IF(A37=1,ROUND(C37*1/n*$D$16,2),ROUND(C37*1/(n-(A37-1)+(1-$D$16)),2))))</f>
        <v> - </v>
      </c>
      <c r="E37" s="42" t="str">
        <f aca="false">IF(A37=" - "," - ",IF(method="SL",0,IF(A37=last,C37*1,ROUND(C37*$F$12/n*IF(conv="Half-Year",MIN(n,A37-0.5)-MAX(0,A37-1.5),MIN(n,A37-Q/4+0.125)-MAX(0,A37-1-Q/4+0.125)),2))))</f>
        <v> - </v>
      </c>
      <c r="F37" s="42" t="str">
        <f aca="false">IF(A37=" - "," - ",IF(method="SL",D37,MAX(D37,E37)))</f>
        <v> - </v>
      </c>
      <c r="G37" s="42" t="str">
        <f aca="false">IF(A37=" - "," - ",SUM(F$20:F37))</f>
        <v> - </v>
      </c>
      <c r="H37" s="42" t="str">
        <f aca="false">IF(A37=" - "," - ",P-G37)</f>
        <v> - </v>
      </c>
    </row>
    <row r="38" customFormat="false" ht="12.85" hidden="false" customHeight="false" outlineLevel="0" collapsed="false">
      <c r="A38" s="40" t="str">
        <f aca="false">IF(A37=" - "," - ",IF(A37+1&gt;last," - ",A37+1))</f>
        <v> - </v>
      </c>
      <c r="B38" s="45"/>
      <c r="C38" s="44" t="str">
        <f aca="false">IF(A38=" - "," - ",H37+B38)</f>
        <v> - </v>
      </c>
      <c r="D38" s="42" t="str">
        <f aca="false">IF(A38=" - "," - ",IF(A38=last,C38*1,IF(A38=1,ROUND(C38*1/n*$D$16,2),ROUND(C38*1/(n-(A38-1)+(1-$D$16)),2))))</f>
        <v> - </v>
      </c>
      <c r="E38" s="42" t="str">
        <f aca="false">IF(A38=" - "," - ",IF(method="SL",0,IF(A38=last,C38*1,ROUND(C38*$F$12/n*IF(conv="Half-Year",MIN(n,A38-0.5)-MAX(0,A38-1.5),MIN(n,A38-Q/4+0.125)-MAX(0,A38-1-Q/4+0.125)),2))))</f>
        <v> - </v>
      </c>
      <c r="F38" s="42" t="str">
        <f aca="false">IF(A38=" - "," - ",IF(method="SL",D38,MAX(D38,E38)))</f>
        <v> - </v>
      </c>
      <c r="G38" s="42" t="str">
        <f aca="false">IF(A38=" - "," - ",SUM(F$20:F38))</f>
        <v> - </v>
      </c>
      <c r="H38" s="42" t="str">
        <f aca="false">IF(A38=" - "," - ",P-G38)</f>
        <v> - </v>
      </c>
    </row>
    <row r="39" customFormat="false" ht="12.85" hidden="false" customHeight="false" outlineLevel="0" collapsed="false">
      <c r="A39" s="40" t="str">
        <f aca="false">IF(A38=" - "," - ",IF(A38+1&gt;last," - ",A38+1))</f>
        <v> - </v>
      </c>
      <c r="B39" s="45"/>
      <c r="C39" s="44" t="str">
        <f aca="false">IF(A39=" - "," - ",H38+B39)</f>
        <v> - </v>
      </c>
      <c r="D39" s="42" t="str">
        <f aca="false">IF(A39=" - "," - ",IF(A39=last,C39*1,IF(A39=1,ROUND(C39*1/n*$D$16,2),ROUND(C39*1/(n-(A39-1)+(1-$D$16)),2))))</f>
        <v> - </v>
      </c>
      <c r="E39" s="42" t="str">
        <f aca="false">IF(A39=" - "," - ",IF(method="SL",0,IF(A39=last,C39*1,ROUND(C39*$F$12/n*IF(conv="Half-Year",MIN(n,A39-0.5)-MAX(0,A39-1.5),MIN(n,A39-Q/4+0.125)-MAX(0,A39-1-Q/4+0.125)),2))))</f>
        <v> - </v>
      </c>
      <c r="F39" s="42" t="str">
        <f aca="false">IF(A39=" - "," - ",IF(method="SL",D39,MAX(D39,E39)))</f>
        <v> - </v>
      </c>
      <c r="G39" s="42" t="str">
        <f aca="false">IF(A39=" - "," - ",SUM(F$20:F39))</f>
        <v> - </v>
      </c>
      <c r="H39" s="42" t="str">
        <f aca="false">IF(A39=" - "," - ",P-G39)</f>
        <v> - </v>
      </c>
    </row>
    <row r="40" customFormat="false" ht="12.85" hidden="false" customHeight="false" outlineLevel="0" collapsed="false">
      <c r="A40" s="40" t="str">
        <f aca="false">IF(A39=" - "," - ",IF(A39+1&gt;last," - ",A39+1))</f>
        <v> - </v>
      </c>
      <c r="B40" s="45"/>
      <c r="C40" s="44" t="str">
        <f aca="false">IF(A40=" - "," - ",H39+B40)</f>
        <v> - </v>
      </c>
      <c r="D40" s="42" t="str">
        <f aca="false">IF(A40=" - "," - ",IF(A40=last,C40*1,IF(A40=1,ROUND(C40*1/n*$D$16,2),ROUND(C40*1/(n-(A40-1)+(1-$D$16)),2))))</f>
        <v> - </v>
      </c>
      <c r="E40" s="42" t="str">
        <f aca="false">IF(A40=" - "," - ",IF(method="SL",0,IF(A40=last,C40*1,ROUND(C40*$F$12/n*IF(conv="Half-Year",MIN(n,A40-0.5)-MAX(0,A40-1.5),MIN(n,A40-Q/4+0.125)-MAX(0,A40-1-Q/4+0.125)),2))))</f>
        <v> - </v>
      </c>
      <c r="F40" s="42" t="str">
        <f aca="false">IF(A40=" - "," - ",IF(method="SL",D40,MAX(D40,E40)))</f>
        <v> - </v>
      </c>
      <c r="G40" s="42" t="str">
        <f aca="false">IF(A40=" - "," - ",SUM(F$20:F40))</f>
        <v> - </v>
      </c>
      <c r="H40" s="42" t="str">
        <f aca="false">IF(A40=" - "," - ",P-G40)</f>
        <v> - </v>
      </c>
    </row>
    <row r="41" customFormat="false" ht="12.85" hidden="false" customHeight="false" outlineLevel="0" collapsed="false">
      <c r="A41" s="40" t="str">
        <f aca="false">IF(A40=" - "," - ",IF(A40+1&gt;last," - ",A40+1))</f>
        <v> - </v>
      </c>
      <c r="B41" s="45"/>
      <c r="C41" s="44" t="str">
        <f aca="false">IF(A41=" - "," - ",H40+B41)</f>
        <v> - </v>
      </c>
      <c r="D41" s="42" t="str">
        <f aca="false">IF(A41=" - "," - ",IF(A41=last,C41*1,IF(A41=1,ROUND(C41*1/n*$D$16,2),ROUND(C41*1/(n-(A41-1)+(1-$D$16)),2))))</f>
        <v> - </v>
      </c>
      <c r="E41" s="42" t="str">
        <f aca="false">IF(A41=" - "," - ",IF(method="SL",0,IF(A41=last,C41*1,ROUND(C41*$F$12/n*IF(conv="Half-Year",MIN(n,A41-0.5)-MAX(0,A41-1.5),MIN(n,A41-Q/4+0.125)-MAX(0,A41-1-Q/4+0.125)),2))))</f>
        <v> - </v>
      </c>
      <c r="F41" s="42" t="str">
        <f aca="false">IF(A41=" - "," - ",IF(method="SL",D41,MAX(D41,E41)))</f>
        <v> - </v>
      </c>
      <c r="G41" s="42" t="str">
        <f aca="false">IF(A41=" - "," - ",SUM(F$20:F41))</f>
        <v> - </v>
      </c>
      <c r="H41" s="42" t="str">
        <f aca="false">IF(A41=" - "," - ",P-G41)</f>
        <v> - </v>
      </c>
    </row>
    <row r="42" customFormat="false" ht="12.85" hidden="false" customHeight="false" outlineLevel="0" collapsed="false">
      <c r="A42" s="40" t="str">
        <f aca="false">IF(A41=" - "," - ",IF(A41+1&gt;last," - ",A41+1))</f>
        <v> - </v>
      </c>
      <c r="B42" s="45"/>
      <c r="C42" s="44" t="str">
        <f aca="false">IF(A42=" - "," - ",H41+B42)</f>
        <v> - </v>
      </c>
      <c r="D42" s="42" t="str">
        <f aca="false">IF(A42=" - "," - ",IF(A42=last,C42*1,IF(A42=1,ROUND(C42*1/n*$D$16,2),ROUND(C42*1/(n-(A42-1)+(1-$D$16)),2))))</f>
        <v> - </v>
      </c>
      <c r="E42" s="42" t="str">
        <f aca="false">IF(A42=" - "," - ",IF(method="SL",0,IF(A42=last,C42*1,ROUND(C42*$F$12/n*IF(conv="Half-Year",MIN(n,A42-0.5)-MAX(0,A42-1.5),MIN(n,A42-Q/4+0.125)-MAX(0,A42-1-Q/4+0.125)),2))))</f>
        <v> - </v>
      </c>
      <c r="F42" s="42" t="str">
        <f aca="false">IF(A42=" - "," - ",IF(method="SL",D42,MAX(D42,E42)))</f>
        <v> - </v>
      </c>
      <c r="G42" s="42" t="str">
        <f aca="false">IF(A42=" - "," - ",SUM(F$20:F42))</f>
        <v> - </v>
      </c>
      <c r="H42" s="42" t="str">
        <f aca="false">IF(A42=" - "," - ",P-G42)</f>
        <v> - </v>
      </c>
    </row>
    <row r="43" customFormat="false" ht="12.85" hidden="false" customHeight="false" outlineLevel="0" collapsed="false">
      <c r="A43" s="40" t="str">
        <f aca="false">IF(A42=" - "," - ",IF(A42+1&gt;last," - ",A42+1))</f>
        <v> - </v>
      </c>
      <c r="B43" s="45"/>
      <c r="C43" s="44" t="str">
        <f aca="false">IF(A43=" - "," - ",H42+B43)</f>
        <v> - </v>
      </c>
      <c r="D43" s="42" t="str">
        <f aca="false">IF(A43=" - "," - ",IF(A43=last,C43*1,IF(A43=1,ROUND(C43*1/n*$D$16,2),ROUND(C43*1/(n-(A43-1)+(1-$D$16)),2))))</f>
        <v> - </v>
      </c>
      <c r="E43" s="42" t="str">
        <f aca="false">IF(A43=" - "," - ",IF(method="SL",0,IF(A43=last,C43*1,ROUND(C43*$F$12/n*IF(conv="Half-Year",MIN(n,A43-0.5)-MAX(0,A43-1.5),MIN(n,A43-Q/4+0.125)-MAX(0,A43-1-Q/4+0.125)),2))))</f>
        <v> - </v>
      </c>
      <c r="F43" s="42" t="str">
        <f aca="false">IF(A43=" - "," - ",IF(method="SL",D43,MAX(D43,E43)))</f>
        <v> - </v>
      </c>
      <c r="G43" s="42" t="str">
        <f aca="false">IF(A43=" - "," - ",SUM(F$20:F43))</f>
        <v> - </v>
      </c>
      <c r="H43" s="42" t="str">
        <f aca="false">IF(A43=" - "," - ",P-G43)</f>
        <v> - </v>
      </c>
    </row>
    <row r="44" customFormat="false" ht="12.85" hidden="false" customHeight="false" outlineLevel="0" collapsed="false">
      <c r="A44" s="40" t="str">
        <f aca="false">IF(A43=" - "," - ",IF(A43+1&gt;last," - ",A43+1))</f>
        <v> - </v>
      </c>
      <c r="B44" s="45"/>
      <c r="C44" s="44" t="str">
        <f aca="false">IF(A44=" - "," - ",H43+B44)</f>
        <v> - </v>
      </c>
      <c r="D44" s="42" t="str">
        <f aca="false">IF(A44=" - "," - ",IF(A44=last,C44*1,IF(A44=1,ROUND(C44*1/n*$D$16,2),ROUND(C44*1/(n-(A44-1)+(1-$D$16)),2))))</f>
        <v> - </v>
      </c>
      <c r="E44" s="42" t="str">
        <f aca="false">IF(A44=" - "," - ",IF(method="SL",0,IF(A44=last,C44*1,ROUND(C44*$F$12/n*IF(conv="Half-Year",MIN(n,A44-0.5)-MAX(0,A44-1.5),MIN(n,A44-Q/4+0.125)-MAX(0,A44-1-Q/4+0.125)),2))))</f>
        <v> - </v>
      </c>
      <c r="F44" s="42" t="str">
        <f aca="false">IF(A44=" - "," - ",IF(method="SL",D44,MAX(D44,E44)))</f>
        <v> - </v>
      </c>
      <c r="G44" s="42" t="str">
        <f aca="false">IF(A44=" - "," - ",SUM(F$20:F44))</f>
        <v> - </v>
      </c>
      <c r="H44" s="42" t="str">
        <f aca="false">IF(A44=" - "," - ",P-G44)</f>
        <v> - </v>
      </c>
    </row>
    <row r="45" customFormat="false" ht="12.85" hidden="false" customHeight="false" outlineLevel="0" collapsed="false">
      <c r="A45" s="40" t="str">
        <f aca="false">IF(A44=" - "," - ",IF(A44+1&gt;last," - ",A44+1))</f>
        <v> - </v>
      </c>
      <c r="B45" s="45"/>
      <c r="C45" s="44" t="str">
        <f aca="false">IF(A45=" - "," - ",H44+B45)</f>
        <v> - </v>
      </c>
      <c r="D45" s="42" t="str">
        <f aca="false">IF(A45=" - "," - ",IF(A45=last,C45*1,IF(A45=1,ROUND(C45*1/n*$D$16,2),ROUND(C45*1/(n-(A45-1)+(1-$D$16)),2))))</f>
        <v> - </v>
      </c>
      <c r="E45" s="42" t="str">
        <f aca="false">IF(A45=" - "," - ",IF(method="SL",0,IF(A45=last,C45*1,ROUND(C45*$F$12/n*IF(conv="Half-Year",MIN(n,A45-0.5)-MAX(0,A45-1.5),MIN(n,A45-Q/4+0.125)-MAX(0,A45-1-Q/4+0.125)),2))))</f>
        <v> - </v>
      </c>
      <c r="F45" s="42" t="str">
        <f aca="false">IF(A45=" - "," - ",IF(method="SL",D45,MAX(D45,E45)))</f>
        <v> - </v>
      </c>
      <c r="G45" s="42" t="str">
        <f aca="false">IF(A45=" - "," - ",SUM(F$20:F45))</f>
        <v> - </v>
      </c>
      <c r="H45" s="42" t="str">
        <f aca="false">IF(A45=" - "," - ",P-G45)</f>
        <v> - </v>
      </c>
    </row>
    <row r="46" customFormat="false" ht="12.85" hidden="false" customHeight="false" outlineLevel="0" collapsed="false">
      <c r="A46" s="40" t="str">
        <f aca="false">IF(A45=" - "," - ",IF(A45+1&gt;last," - ",A45+1))</f>
        <v> - </v>
      </c>
      <c r="B46" s="45"/>
      <c r="C46" s="44" t="str">
        <f aca="false">IF(A46=" - "," - ",H45+B46)</f>
        <v> - </v>
      </c>
      <c r="D46" s="42" t="str">
        <f aca="false">IF(A46=" - "," - ",IF(A46=last,C46*1,IF(A46=1,ROUND(C46*1/n*$D$16,2),ROUND(C46*1/(n-(A46-1)+(1-$D$16)),2))))</f>
        <v> - </v>
      </c>
      <c r="E46" s="42" t="str">
        <f aca="false">IF(A46=" - "," - ",IF(method="SL",0,IF(A46=last,C46*1,ROUND(C46*$F$12/n*IF(conv="Half-Year",MIN(n,A46-0.5)-MAX(0,A46-1.5),MIN(n,A46-Q/4+0.125)-MAX(0,A46-1-Q/4+0.125)),2))))</f>
        <v> - </v>
      </c>
      <c r="F46" s="42" t="str">
        <f aca="false">IF(A46=" - "," - ",IF(method="SL",D46,MAX(D46,E46)))</f>
        <v> - </v>
      </c>
      <c r="G46" s="42" t="str">
        <f aca="false">IF(A46=" - "," - ",SUM(F$20:F46))</f>
        <v> - </v>
      </c>
      <c r="H46" s="42" t="str">
        <f aca="false">IF(A46=" - "," - ",P-G46)</f>
        <v> - </v>
      </c>
    </row>
    <row r="47" customFormat="false" ht="12.85" hidden="false" customHeight="false" outlineLevel="0" collapsed="false">
      <c r="A47" s="40" t="str">
        <f aca="false">IF(A46=" - "," - ",IF(A46+1&gt;last," - ",A46+1))</f>
        <v> - </v>
      </c>
      <c r="B47" s="45"/>
      <c r="C47" s="44" t="str">
        <f aca="false">IF(A47=" - "," - ",H46+B47)</f>
        <v> - </v>
      </c>
      <c r="D47" s="42" t="str">
        <f aca="false">IF(A47=" - "," - ",IF(A47=last,C47*1,IF(A47=1,ROUND(C47*1/n*$D$16,2),ROUND(C47*1/(n-(A47-1)+(1-$D$16)),2))))</f>
        <v> - </v>
      </c>
      <c r="E47" s="42" t="str">
        <f aca="false">IF(A47=" - "," - ",IF(method="SL",0,IF(A47=last,C47*1,ROUND(C47*$F$12/n*IF(conv="Half-Year",MIN(n,A47-0.5)-MAX(0,A47-1.5),MIN(n,A47-Q/4+0.125)-MAX(0,A47-1-Q/4+0.125)),2))))</f>
        <v> - </v>
      </c>
      <c r="F47" s="42" t="str">
        <f aca="false">IF(A47=" - "," - ",IF(method="SL",D47,MAX(D47,E47)))</f>
        <v> - </v>
      </c>
      <c r="G47" s="42" t="str">
        <f aca="false">IF(A47=" - "," - ",SUM(F$20:F47))</f>
        <v> - </v>
      </c>
      <c r="H47" s="42" t="str">
        <f aca="false">IF(A47=" - "," - ",P-G47)</f>
        <v> - </v>
      </c>
    </row>
    <row r="48" customFormat="false" ht="12.85" hidden="false" customHeight="false" outlineLevel="0" collapsed="false">
      <c r="A48" s="40" t="str">
        <f aca="false">IF(A47=" - "," - ",IF(A47+1&gt;last," - ",A47+1))</f>
        <v> - </v>
      </c>
      <c r="B48" s="45"/>
      <c r="C48" s="44" t="str">
        <f aca="false">IF(A48=" - "," - ",H47+B48)</f>
        <v> - </v>
      </c>
      <c r="D48" s="42" t="str">
        <f aca="false">IF(A48=" - "," - ",IF(A48=last,C48*1,IF(A48=1,ROUND(C48*1/n*$D$16,2),ROUND(C48*1/(n-(A48-1)+(1-$D$16)),2))))</f>
        <v> - </v>
      </c>
      <c r="E48" s="42" t="str">
        <f aca="false">IF(A48=" - "," - ",IF(method="SL",0,IF(A48=last,C48*1,ROUND(C48*$F$12/n*IF(conv="Half-Year",MIN(n,A48-0.5)-MAX(0,A48-1.5),MIN(n,A48-Q/4+0.125)-MAX(0,A48-1-Q/4+0.125)),2))))</f>
        <v> - </v>
      </c>
      <c r="F48" s="42" t="str">
        <f aca="false">IF(A48=" - "," - ",IF(method="SL",D48,MAX(D48,E48)))</f>
        <v> - </v>
      </c>
      <c r="G48" s="42" t="str">
        <f aca="false">IF(A48=" - "," - ",SUM(F$20:F48))</f>
        <v> - </v>
      </c>
      <c r="H48" s="42" t="str">
        <f aca="false">IF(A48=" - "," - ",P-G48)</f>
        <v> - </v>
      </c>
    </row>
    <row r="49" customFormat="false" ht="12.85" hidden="false" customHeight="false" outlineLevel="0" collapsed="false">
      <c r="A49" s="40" t="str">
        <f aca="false">IF(A48=" - "," - ",IF(A48+1&gt;last," - ",A48+1))</f>
        <v> - </v>
      </c>
      <c r="B49" s="45"/>
      <c r="C49" s="44" t="str">
        <f aca="false">IF(A49=" - "," - ",H48+B49)</f>
        <v> - </v>
      </c>
      <c r="D49" s="42" t="str">
        <f aca="false">IF(A49=" - "," - ",IF(A49=last,C49*1,IF(A49=1,ROUND(C49*1/n*$D$16,2),ROUND(C49*1/(n-(A49-1)+(1-$D$16)),2))))</f>
        <v> - </v>
      </c>
      <c r="E49" s="42" t="str">
        <f aca="false">IF(A49=" - "," - ",IF(method="SL",0,IF(A49=last,C49*1,ROUND(C49*$F$12/n*IF(conv="Half-Year",MIN(n,A49-0.5)-MAX(0,A49-1.5),MIN(n,A49-Q/4+0.125)-MAX(0,A49-1-Q/4+0.125)),2))))</f>
        <v> - </v>
      </c>
      <c r="F49" s="42" t="str">
        <f aca="false">IF(A49=" - "," - ",IF(method="SL",D49,MAX(D49,E49)))</f>
        <v> - </v>
      </c>
      <c r="G49" s="42" t="str">
        <f aca="false">IF(A49=" - "," - ",SUM(F$20:F49))</f>
        <v> - </v>
      </c>
      <c r="H49" s="42" t="str">
        <f aca="false">IF(A49=" - "," - ",P-G49)</f>
        <v> - </v>
      </c>
    </row>
    <row r="50" customFormat="false" ht="12.85" hidden="false" customHeight="false" outlineLevel="0" collapsed="false">
      <c r="A50" s="40" t="str">
        <f aca="false">IF(A49=" - "," - ",IF(A49+1&gt;last," - ",A49+1))</f>
        <v> - </v>
      </c>
      <c r="B50" s="45"/>
      <c r="C50" s="44" t="str">
        <f aca="false">IF(A50=" - "," - ",H49+B50)</f>
        <v> - </v>
      </c>
      <c r="D50" s="42" t="str">
        <f aca="false">IF(A50=" - "," - ",IF(A50=last,C50*1,IF(A50=1,ROUND(C50*1/n*$D$16,2),ROUND(C50*1/(n-(A50-1)+(1-$D$16)),2))))</f>
        <v> - </v>
      </c>
      <c r="E50" s="42" t="str">
        <f aca="false">IF(A50=" - "," - ",IF(method="SL",0,IF(A50=last,C50*1,ROUND(C50*$F$12/n*IF(conv="Half-Year",MIN(n,A50-0.5)-MAX(0,A50-1.5),MIN(n,A50-Q/4+0.125)-MAX(0,A50-1-Q/4+0.125)),2))))</f>
        <v> - </v>
      </c>
      <c r="F50" s="42" t="str">
        <f aca="false">IF(A50=" - "," - ",IF(method="SL",D50,MAX(D50,E50)))</f>
        <v> - </v>
      </c>
      <c r="G50" s="42" t="str">
        <f aca="false">IF(A50=" - "," - ",SUM(F$20:F50))</f>
        <v> - </v>
      </c>
      <c r="H50" s="42" t="str">
        <f aca="false">IF(A50=" - "," - ",P-G50)</f>
        <v> - </v>
      </c>
    </row>
    <row r="51" customFormat="false" ht="12.85" hidden="false" customHeight="false" outlineLevel="0" collapsed="false">
      <c r="A51" s="40" t="str">
        <f aca="false">IF(A50=" - "," - ",IF(A50+1&gt;last," - ",A50+1))</f>
        <v> - </v>
      </c>
      <c r="B51" s="45"/>
      <c r="C51" s="44" t="str">
        <f aca="false">IF(A51=" - "," - ",H50+B51)</f>
        <v> - </v>
      </c>
      <c r="D51" s="42" t="str">
        <f aca="false">IF(A51=" - "," - ",IF(A51=last,C51*1,IF(A51=1,ROUND(C51*1/n*$D$16,2),ROUND(C51*1/(n-(A51-1)+(1-$D$16)),2))))</f>
        <v> - </v>
      </c>
      <c r="E51" s="42" t="str">
        <f aca="false">IF(A51=" - "," - ",IF(method="SL",0,IF(A51=last,C51*1,ROUND(C51*$F$12/n*IF(conv="Half-Year",MIN(n,A51-0.5)-MAX(0,A51-1.5),MIN(n,A51-Q/4+0.125)-MAX(0,A51-1-Q/4+0.125)),2))))</f>
        <v> - </v>
      </c>
      <c r="F51" s="42" t="str">
        <f aca="false">IF(A51=" - "," - ",IF(method="SL",D51,MAX(D51,E51)))</f>
        <v> - </v>
      </c>
      <c r="G51" s="42" t="str">
        <f aca="false">IF(A51=" - "," - ",SUM(F$20:F51))</f>
        <v> - </v>
      </c>
      <c r="H51" s="42" t="str">
        <f aca="false">IF(A51=" - "," - ",P-G51)</f>
        <v> - </v>
      </c>
    </row>
    <row r="52" customFormat="false" ht="12.85" hidden="false" customHeight="false" outlineLevel="0" collapsed="false">
      <c r="A52" s="40" t="str">
        <f aca="false">IF(A51=" - "," - ",IF(A51+1&gt;last," - ",A51+1))</f>
        <v> - </v>
      </c>
      <c r="B52" s="45"/>
      <c r="C52" s="44" t="str">
        <f aca="false">IF(A52=" - "," - ",H51+B52)</f>
        <v> - </v>
      </c>
      <c r="D52" s="42" t="str">
        <f aca="false">IF(A52=" - "," - ",IF(A52=last,C52*1,IF(A52=1,ROUND(C52*1/n*$D$16,2),ROUND(C52*1/(n-(A52-1)+(1-$D$16)),2))))</f>
        <v> - </v>
      </c>
      <c r="E52" s="42" t="str">
        <f aca="false">IF(A52=" - "," - ",IF(method="SL",0,IF(A52=last,C52*1,ROUND(C52*$F$12/n*IF(conv="Half-Year",MIN(n,A52-0.5)-MAX(0,A52-1.5),MIN(n,A52-Q/4+0.125)-MAX(0,A52-1-Q/4+0.125)),2))))</f>
        <v> - </v>
      </c>
      <c r="F52" s="42" t="str">
        <f aca="false">IF(A52=" - "," - ",IF(method="SL",D52,MAX(D52,E52)))</f>
        <v> - </v>
      </c>
      <c r="G52" s="42" t="str">
        <f aca="false">IF(A52=" - "," - ",SUM(F$20:F52))</f>
        <v> - </v>
      </c>
      <c r="H52" s="42" t="str">
        <f aca="false">IF(A52=" - "," - ",P-G52)</f>
        <v> - </v>
      </c>
    </row>
    <row r="53" customFormat="false" ht="12.85" hidden="false" customHeight="false" outlineLevel="0" collapsed="false">
      <c r="A53" s="40" t="str">
        <f aca="false">IF(A52=" - "," - ",IF(A52+1&gt;last," - ",A52+1))</f>
        <v> - </v>
      </c>
      <c r="B53" s="45"/>
      <c r="C53" s="44" t="str">
        <f aca="false">IF(A53=" - "," - ",H52+B53)</f>
        <v> - </v>
      </c>
      <c r="D53" s="42" t="str">
        <f aca="false">IF(A53=" - "," - ",IF(A53=last,C53*1,IF(A53=1,ROUND(C53*1/n*$D$16,2),ROUND(C53*1/(n-(A53-1)+(1-$D$16)),2))))</f>
        <v> - </v>
      </c>
      <c r="E53" s="42" t="str">
        <f aca="false">IF(A53=" - "," - ",IF(method="SL",0,IF(A53=last,C53*1,ROUND(C53*$F$12/n*IF(conv="Half-Year",MIN(n,A53-0.5)-MAX(0,A53-1.5),MIN(n,A53-Q/4+0.125)-MAX(0,A53-1-Q/4+0.125)),2))))</f>
        <v> - </v>
      </c>
      <c r="F53" s="42" t="str">
        <f aca="false">IF(A53=" - "," - ",IF(method="SL",D53,MAX(D53,E53)))</f>
        <v> - </v>
      </c>
      <c r="G53" s="42" t="str">
        <f aca="false">IF(A53=" - "," - ",SUM(F$20:F53))</f>
        <v> - </v>
      </c>
      <c r="H53" s="42" t="str">
        <f aca="false">IF(A53=" - "," - ",P-G53)</f>
        <v> - </v>
      </c>
    </row>
    <row r="54" customFormat="false" ht="12.85" hidden="false" customHeight="false" outlineLevel="0" collapsed="false">
      <c r="A54" s="40" t="str">
        <f aca="false">IF(A53=" - "," - ",IF(A53+1&gt;last," - ",A53+1))</f>
        <v> - </v>
      </c>
      <c r="B54" s="45"/>
      <c r="C54" s="44" t="str">
        <f aca="false">IF(A54=" - "," - ",H53+B54)</f>
        <v> - </v>
      </c>
      <c r="D54" s="42" t="str">
        <f aca="false">IF(A54=" - "," - ",IF(A54=last,C54*1,IF(A54=1,ROUND(C54*1/n*$D$16,2),ROUND(C54*1/(n-(A54-1)+(1-$D$16)),2))))</f>
        <v> - </v>
      </c>
      <c r="E54" s="42" t="str">
        <f aca="false">IF(A54=" - "," - ",IF(method="SL",0,IF(A54=last,C54*1,ROUND(C54*$F$12/n*IF(conv="Half-Year",MIN(n,A54-0.5)-MAX(0,A54-1.5),MIN(n,A54-Q/4+0.125)-MAX(0,A54-1-Q/4+0.125)),2))))</f>
        <v> - </v>
      </c>
      <c r="F54" s="42" t="str">
        <f aca="false">IF(A54=" - "," - ",IF(method="SL",D54,MAX(D54,E54)))</f>
        <v> - </v>
      </c>
      <c r="G54" s="42" t="str">
        <f aca="false">IF(A54=" - "," - ",SUM(F$20:F54))</f>
        <v> - </v>
      </c>
      <c r="H54" s="42" t="str">
        <f aca="false">IF(A54=" - "," - ",P-G54)</f>
        <v> - </v>
      </c>
    </row>
    <row r="55" customFormat="false" ht="12.85" hidden="false" customHeight="false" outlineLevel="0" collapsed="false">
      <c r="A55" s="40" t="str">
        <f aca="false">IF(A54=" - "," - ",IF(A54+1&gt;last," - ",A54+1))</f>
        <v> - </v>
      </c>
      <c r="B55" s="45"/>
      <c r="C55" s="44" t="str">
        <f aca="false">IF(A55=" - "," - ",H54+B55)</f>
        <v> - </v>
      </c>
      <c r="D55" s="42" t="str">
        <f aca="false">IF(A55=" - "," - ",IF(A55=last,C55*1,IF(A55=1,ROUND(C55*1/n*$D$16,2),ROUND(C55*1/(n-(A55-1)+(1-$D$16)),2))))</f>
        <v> - </v>
      </c>
      <c r="E55" s="42" t="str">
        <f aca="false">IF(A55=" - "," - ",IF(method="SL",0,IF(A55=last,C55*1,ROUND(C55*$F$12/n*IF(conv="Half-Year",MIN(n,A55-0.5)-MAX(0,A55-1.5),MIN(n,A55-Q/4+0.125)-MAX(0,A55-1-Q/4+0.125)),2))))</f>
        <v> - </v>
      </c>
      <c r="F55" s="42" t="str">
        <f aca="false">IF(A55=" - "," - ",IF(method="SL",D55,MAX(D55,E55)))</f>
        <v> - </v>
      </c>
      <c r="G55" s="42" t="str">
        <f aca="false">IF(A55=" - "," - ",SUM(F$20:F55))</f>
        <v> - </v>
      </c>
      <c r="H55" s="42" t="str">
        <f aca="false">IF(A55=" - "," - ",P-G55)</f>
        <v> - </v>
      </c>
    </row>
    <row r="56" customFormat="false" ht="12.85" hidden="false" customHeight="false" outlineLevel="0" collapsed="false">
      <c r="A56" s="40" t="str">
        <f aca="false">IF(A55=" - "," - ",IF(A55+1&gt;last," - ",A55+1))</f>
        <v> - </v>
      </c>
      <c r="B56" s="45"/>
      <c r="C56" s="44" t="str">
        <f aca="false">IF(A56=" - "," - ",H55+B56)</f>
        <v> - </v>
      </c>
      <c r="D56" s="42" t="str">
        <f aca="false">IF(A56=" - "," - ",IF(A56=last,C56*1,IF(A56=1,ROUND(C56*1/n*$D$16,2),ROUND(C56*1/(n-(A56-1)+(1-$D$16)),2))))</f>
        <v> - </v>
      </c>
      <c r="E56" s="42" t="str">
        <f aca="false">IF(A56=" - "," - ",IF(method="SL",0,IF(A56=last,C56*1,ROUND(C56*$F$12/n*IF(conv="Half-Year",MIN(n,A56-0.5)-MAX(0,A56-1.5),MIN(n,A56-Q/4+0.125)-MAX(0,A56-1-Q/4+0.125)),2))))</f>
        <v> - </v>
      </c>
      <c r="F56" s="42" t="str">
        <f aca="false">IF(A56=" - "," - ",IF(method="SL",D56,MAX(D56,E56)))</f>
        <v> - </v>
      </c>
      <c r="G56" s="42" t="str">
        <f aca="false">IF(A56=" - "," - ",SUM(F$20:F56))</f>
        <v> - </v>
      </c>
      <c r="H56" s="42" t="str">
        <f aca="false">IF(A56=" - "," - ",P-G56)</f>
        <v> - </v>
      </c>
    </row>
    <row r="57" customFormat="false" ht="12.85" hidden="false" customHeight="false" outlineLevel="0" collapsed="false">
      <c r="A57" s="40" t="str">
        <f aca="false">IF(A56=" - "," - ",IF(A56+1&gt;last," - ",A56+1))</f>
        <v> - </v>
      </c>
      <c r="B57" s="45"/>
      <c r="C57" s="44" t="str">
        <f aca="false">IF(A57=" - "," - ",H56+B57)</f>
        <v> - </v>
      </c>
      <c r="D57" s="42" t="str">
        <f aca="false">IF(A57=" - "," - ",IF(A57=last,C57*1,IF(A57=1,ROUND(C57*1/n*$D$16,2),ROUND(C57*1/(n-(A57-1)+(1-$D$16)),2))))</f>
        <v> - </v>
      </c>
      <c r="E57" s="42" t="str">
        <f aca="false">IF(A57=" - "," - ",IF(method="SL",0,IF(A57=last,C57*1,ROUND(C57*$F$12/n*IF(conv="Half-Year",MIN(n,A57-0.5)-MAX(0,A57-1.5),MIN(n,A57-Q/4+0.125)-MAX(0,A57-1-Q/4+0.125)),2))))</f>
        <v> - </v>
      </c>
      <c r="F57" s="42" t="str">
        <f aca="false">IF(A57=" - "," - ",IF(method="SL",D57,MAX(D57,E57)))</f>
        <v> - </v>
      </c>
      <c r="G57" s="42" t="str">
        <f aca="false">IF(A57=" - "," - ",SUM(F$20:F57))</f>
        <v> - </v>
      </c>
      <c r="H57" s="42" t="str">
        <f aca="false">IF(A57=" - "," - ",P-G57)</f>
        <v> - </v>
      </c>
    </row>
    <row r="58" customFormat="false" ht="12.85" hidden="false" customHeight="false" outlineLevel="0" collapsed="false">
      <c r="A58" s="40" t="str">
        <f aca="false">IF(A57=" - "," - ",IF(A57+1&gt;last," - ",A57+1))</f>
        <v> - </v>
      </c>
      <c r="B58" s="45"/>
      <c r="C58" s="44" t="str">
        <f aca="false">IF(A58=" - "," - ",H57+B58)</f>
        <v> - </v>
      </c>
      <c r="D58" s="42" t="str">
        <f aca="false">IF(A58=" - "," - ",IF(A58=last,C58*1,IF(A58=1,ROUND(C58*1/n*$D$16,2),ROUND(C58*1/(n-(A58-1)+(1-$D$16)),2))))</f>
        <v> - </v>
      </c>
      <c r="E58" s="42" t="str">
        <f aca="false">IF(A58=" - "," - ",IF(method="SL",0,IF(A58=last,C58*1,ROUND(C58*$F$12/n*IF(conv="Half-Year",MIN(n,A58-0.5)-MAX(0,A58-1.5),MIN(n,A58-Q/4+0.125)-MAX(0,A58-1-Q/4+0.125)),2))))</f>
        <v> - </v>
      </c>
      <c r="F58" s="42" t="str">
        <f aca="false">IF(A58=" - "," - ",IF(method="SL",D58,MAX(D58,E58)))</f>
        <v> - </v>
      </c>
      <c r="G58" s="42" t="str">
        <f aca="false">IF(A58=" - "," - ",SUM(F$20:F58))</f>
        <v> - </v>
      </c>
      <c r="H58" s="42" t="str">
        <f aca="false">IF(A58=" - "," - ",P-G58)</f>
        <v> - </v>
      </c>
    </row>
    <row r="59" customFormat="false" ht="12.85" hidden="false" customHeight="false" outlineLevel="0" collapsed="false">
      <c r="A59" s="40" t="str">
        <f aca="false">IF(A58=" - "," - ",IF(A58+1&gt;last," - ",A58+1))</f>
        <v> - </v>
      </c>
      <c r="B59" s="45"/>
      <c r="C59" s="44" t="str">
        <f aca="false">IF(A59=" - "," - ",H58+B59)</f>
        <v> - </v>
      </c>
      <c r="D59" s="42" t="str">
        <f aca="false">IF(A59=" - "," - ",IF(A59=last,C59*1,IF(A59=1,ROUND(C59*1/n*$D$16,2),ROUND(C59*1/(n-(A59-1)+(1-$D$16)),2))))</f>
        <v> - </v>
      </c>
      <c r="E59" s="42" t="str">
        <f aca="false">IF(A59=" - "," - ",IF(method="SL",0,IF(A59=last,C59*1,ROUND(C59*$F$12/n*IF(conv="Half-Year",MIN(n,A59-0.5)-MAX(0,A59-1.5),MIN(n,A59-Q/4+0.125)-MAX(0,A59-1-Q/4+0.125)),2))))</f>
        <v> - </v>
      </c>
      <c r="F59" s="42" t="str">
        <f aca="false">IF(A59=" - "," - ",IF(method="SL",D59,MAX(D59,E59)))</f>
        <v> - </v>
      </c>
      <c r="G59" s="42" t="str">
        <f aca="false">IF(A59=" - "," - ",SUM(F$20:F59))</f>
        <v> - </v>
      </c>
      <c r="H59" s="42" t="str">
        <f aca="false">IF(A59=" - "," - ",P-G59)</f>
        <v> - </v>
      </c>
    </row>
    <row r="60" customFormat="false" ht="12.85" hidden="false" customHeight="false" outlineLevel="0" collapsed="false">
      <c r="A60" s="40" t="str">
        <f aca="false">IF(A59=" - "," - ",IF(A59+1&gt;last," - ",A59+1))</f>
        <v> - </v>
      </c>
      <c r="B60" s="45"/>
      <c r="C60" s="44" t="str">
        <f aca="false">IF(A60=" - "," - ",H59+B60)</f>
        <v> - </v>
      </c>
      <c r="D60" s="42" t="str">
        <f aca="false">IF(A60=" - "," - ",IF(A60=last,C60*1,IF(A60=1,ROUND(C60*1/n*$D$16,2),ROUND(C60*1/(n-(A60-1)+(1-$D$16)),2))))</f>
        <v> - </v>
      </c>
      <c r="E60" s="42" t="str">
        <f aca="false">IF(A60=" - "," - ",IF(method="SL",0,IF(A60=last,C60*1,ROUND(C60*$F$12/n*IF(conv="Half-Year",MIN(n,A60-0.5)-MAX(0,A60-1.5),MIN(n,A60-Q/4+0.125)-MAX(0,A60-1-Q/4+0.125)),2))))</f>
        <v> - </v>
      </c>
      <c r="F60" s="42" t="str">
        <f aca="false">IF(A60=" - "," - ",IF(method="SL",D60,MAX(D60,E60)))</f>
        <v> - </v>
      </c>
      <c r="G60" s="42" t="str">
        <f aca="false">IF(A60=" - "," - ",SUM(F$20:F60))</f>
        <v> - </v>
      </c>
      <c r="H60" s="42" t="str">
        <f aca="false">IF(A60=" - "," - ",P-G60)</f>
        <v> - </v>
      </c>
    </row>
    <row r="61" customFormat="false" ht="12.85" hidden="false" customHeight="false" outlineLevel="0" collapsed="false">
      <c r="A61" s="40" t="str">
        <f aca="false">IF(A60=" - "," - ",IF(A60+1&gt;last," - ",A60+1))</f>
        <v> - </v>
      </c>
      <c r="B61" s="45"/>
      <c r="C61" s="44" t="str">
        <f aca="false">IF(A61=" - "," - ",H60+B61)</f>
        <v> - </v>
      </c>
      <c r="D61" s="42" t="str">
        <f aca="false">IF(A61=" - "," - ",IF(A61=last,C61*1,IF(A61=1,ROUND(C61*1/n*$D$16,2),ROUND(C61*1/(n-(A61-1)+(1-$D$16)),2))))</f>
        <v> - </v>
      </c>
      <c r="E61" s="42" t="str">
        <f aca="false">IF(A61=" - "," - ",IF(method="SL",0,IF(A61=last,C61*1,ROUND(C61*$F$12/n*IF(conv="Half-Year",MIN(n,A61-0.5)-MAX(0,A61-1.5),MIN(n,A61-Q/4+0.125)-MAX(0,A61-1-Q/4+0.125)),2))))</f>
        <v> - </v>
      </c>
      <c r="F61" s="42" t="str">
        <f aca="false">IF(A61=" - "," - ",IF(method="SL",D61,MAX(D61,E61)))</f>
        <v> - </v>
      </c>
      <c r="G61" s="42" t="str">
        <f aca="false">IF(A61=" - "," - ",SUM(F$20:F61))</f>
        <v> - </v>
      </c>
      <c r="H61" s="42" t="str">
        <f aca="false">IF(A61=" - "," - ",P-G61)</f>
        <v> - </v>
      </c>
    </row>
    <row r="62" customFormat="false" ht="12.85" hidden="false" customHeight="false" outlineLevel="0" collapsed="false">
      <c r="A62" s="40" t="str">
        <f aca="false">IF(A61=" - "," - ",IF(A61+1&gt;last," - ",A61+1))</f>
        <v> - </v>
      </c>
      <c r="B62" s="45"/>
      <c r="C62" s="44" t="str">
        <f aca="false">IF(A62=" - "," - ",H61+B62)</f>
        <v> - </v>
      </c>
      <c r="D62" s="42" t="str">
        <f aca="false">IF(A62=" - "," - ",IF(A62=last,C62*1,IF(A62=1,ROUND(C62*1/n*$D$16,2),ROUND(C62*1/(n-(A62-1)+(1-$D$16)),2))))</f>
        <v> - </v>
      </c>
      <c r="E62" s="42" t="str">
        <f aca="false">IF(A62=" - "," - ",IF(method="SL",0,IF(A62=last,C62*1,ROUND(C62*$F$12/n*IF(conv="Half-Year",MIN(n,A62-0.5)-MAX(0,A62-1.5),MIN(n,A62-Q/4+0.125)-MAX(0,A62-1-Q/4+0.125)),2))))</f>
        <v> - </v>
      </c>
      <c r="F62" s="42" t="str">
        <f aca="false">IF(A62=" - "," - ",IF(method="SL",D62,MAX(D62,E62)))</f>
        <v> - </v>
      </c>
      <c r="G62" s="42" t="str">
        <f aca="false">IF(A62=" - "," - ",SUM(F$20:F62))</f>
        <v> - </v>
      </c>
      <c r="H62" s="42" t="str">
        <f aca="false">IF(A62=" - "," - ",P-G62)</f>
        <v> - </v>
      </c>
    </row>
    <row r="63" customFormat="false" ht="12.85" hidden="false" customHeight="false" outlineLevel="0" collapsed="false">
      <c r="A63" s="40" t="str">
        <f aca="false">IF(A62=" - "," - ",IF(A62+1&gt;last," - ",A62+1))</f>
        <v> - </v>
      </c>
      <c r="B63" s="45"/>
      <c r="C63" s="44" t="str">
        <f aca="false">IF(A63=" - "," - ",H62+B63)</f>
        <v> - </v>
      </c>
      <c r="D63" s="42" t="str">
        <f aca="false">IF(A63=" - "," - ",IF(A63=last,C63*1,IF(A63=1,ROUND(C63*1/n*$D$16,2),ROUND(C63*1/(n-(A63-1)+(1-$D$16)),2))))</f>
        <v> - </v>
      </c>
      <c r="E63" s="42" t="str">
        <f aca="false">IF(A63=" - "," - ",IF(method="SL",0,IF(A63=last,C63*1,ROUND(C63*$F$12/n*IF(conv="Half-Year",MIN(n,A63-0.5)-MAX(0,A63-1.5),MIN(n,A63-Q/4+0.125)-MAX(0,A63-1-Q/4+0.125)),2))))</f>
        <v> - </v>
      </c>
      <c r="F63" s="42" t="str">
        <f aca="false">IF(A63=" - "," - ",IF(method="SL",D63,MAX(D63,E63)))</f>
        <v> - </v>
      </c>
      <c r="G63" s="42" t="str">
        <f aca="false">IF(A63=" - "," - ",SUM(F$20:F63))</f>
        <v> - </v>
      </c>
      <c r="H63" s="42" t="str">
        <f aca="false">IF(A63=" - "," - ",P-G63)</f>
        <v> - </v>
      </c>
    </row>
    <row r="64" customFormat="false" ht="12.85" hidden="false" customHeight="false" outlineLevel="0" collapsed="false">
      <c r="A64" s="40" t="str">
        <f aca="false">IF(A63=" - "," - ",IF(A63+1&gt;last," - ",A63+1))</f>
        <v> - </v>
      </c>
      <c r="B64" s="45"/>
      <c r="C64" s="44" t="str">
        <f aca="false">IF(A64=" - "," - ",H63+B64)</f>
        <v> - </v>
      </c>
      <c r="D64" s="42" t="str">
        <f aca="false">IF(A64=" - "," - ",IF(A64=last,C64*1,IF(A64=1,ROUND(C64*1/n*$D$16,2),ROUND(C64*1/(n-(A64-1)+(1-$D$16)),2))))</f>
        <v> - </v>
      </c>
      <c r="E64" s="42" t="str">
        <f aca="false">IF(A64=" - "," - ",IF(method="SL",0,IF(A64=last,C64*1,ROUND(C64*$F$12/n*IF(conv="Half-Year",MIN(n,A64-0.5)-MAX(0,A64-1.5),MIN(n,A64-Q/4+0.125)-MAX(0,A64-1-Q/4+0.125)),2))))</f>
        <v> - </v>
      </c>
      <c r="F64" s="42" t="str">
        <f aca="false">IF(A64=" - "," - ",IF(method="SL",D64,MAX(D64,E64)))</f>
        <v> - </v>
      </c>
      <c r="G64" s="42" t="str">
        <f aca="false">IF(A64=" - "," - ",SUM(F$20:F64))</f>
        <v> - </v>
      </c>
      <c r="H64" s="42" t="str">
        <f aca="false">IF(A64=" - "," - ",P-G64)</f>
        <v> - </v>
      </c>
    </row>
    <row r="65" customFormat="false" ht="12.85" hidden="false" customHeight="false" outlineLevel="0" collapsed="false">
      <c r="A65" s="40" t="str">
        <f aca="false">IF(A64=" - "," - ",IF(A64+1&gt;last," - ",A64+1))</f>
        <v> - </v>
      </c>
      <c r="B65" s="45"/>
      <c r="C65" s="44" t="str">
        <f aca="false">IF(A65=" - "," - ",H64+B65)</f>
        <v> - </v>
      </c>
      <c r="D65" s="42" t="str">
        <f aca="false">IF(A65=" - "," - ",IF(A65=last,C65*1,IF(A65=1,ROUND(C65*1/n*$D$16,2),ROUND(C65*1/(n-(A65-1)+(1-$D$16)),2))))</f>
        <v> - </v>
      </c>
      <c r="E65" s="42" t="str">
        <f aca="false">IF(A65=" - "," - ",IF(method="SL",0,IF(A65=last,C65*1,ROUND(C65*$F$12/n*IF(conv="Half-Year",MIN(n,A65-0.5)-MAX(0,A65-1.5),MIN(n,A65-Q/4+0.125)-MAX(0,A65-1-Q/4+0.125)),2))))</f>
        <v> - </v>
      </c>
      <c r="F65" s="42" t="str">
        <f aca="false">IF(A65=" - "," - ",IF(method="SL",D65,MAX(D65,E65)))</f>
        <v> - </v>
      </c>
      <c r="G65" s="42" t="str">
        <f aca="false">IF(A65=" - "," - ",SUM(F$20:F65))</f>
        <v> - </v>
      </c>
      <c r="H65" s="42" t="str">
        <f aca="false">IF(A65=" - "," - ",P-G65)</f>
        <v> - </v>
      </c>
    </row>
    <row r="66" customFormat="false" ht="12.85" hidden="false" customHeight="false" outlineLevel="0" collapsed="false">
      <c r="A66" s="40" t="str">
        <f aca="false">IF(A65=" - "," - ",IF(A65+1&gt;last," - ",A65+1))</f>
        <v> - </v>
      </c>
      <c r="B66" s="45"/>
      <c r="C66" s="44" t="str">
        <f aca="false">IF(A66=" - "," - ",H65+B66)</f>
        <v> - </v>
      </c>
      <c r="D66" s="42" t="str">
        <f aca="false">IF(A66=" - "," - ",IF(A66=last,C66*1,IF(A66=1,ROUND(C66*1/n*$D$16,2),ROUND(C66*1/(n-(A66-1)+(1-$D$16)),2))))</f>
        <v> - </v>
      </c>
      <c r="E66" s="42" t="str">
        <f aca="false">IF(A66=" - "," - ",IF(method="SL",0,IF(A66=last,C66*1,ROUND(C66*$F$12/n*IF(conv="Half-Year",MIN(n,A66-0.5)-MAX(0,A66-1.5),MIN(n,A66-Q/4+0.125)-MAX(0,A66-1-Q/4+0.125)),2))))</f>
        <v> - </v>
      </c>
      <c r="F66" s="42" t="str">
        <f aca="false">IF(A66=" - "," - ",IF(method="SL",D66,MAX(D66,E66)))</f>
        <v> - </v>
      </c>
      <c r="G66" s="42" t="str">
        <f aca="false">IF(A66=" - "," - ",SUM(F$20:F66))</f>
        <v> - </v>
      </c>
      <c r="H66" s="42" t="str">
        <f aca="false">IF(A66=" - "," - ",P-G66)</f>
        <v> - </v>
      </c>
    </row>
    <row r="67" customFormat="false" ht="12.85" hidden="false" customHeight="false" outlineLevel="0" collapsed="false">
      <c r="A67" s="40" t="str">
        <f aca="false">IF(A66=" - "," - ",IF(A66+1&gt;last," - ",A66+1))</f>
        <v> - </v>
      </c>
      <c r="B67" s="45"/>
      <c r="C67" s="44" t="str">
        <f aca="false">IF(A67=" - "," - ",H66+B67)</f>
        <v> - </v>
      </c>
      <c r="D67" s="42" t="str">
        <f aca="false">IF(A67=" - "," - ",IF(A67=last,C67*1,IF(A67=1,ROUND(C67*1/n*$D$16,2),ROUND(C67*1/(n-(A67-1)+(1-$D$16)),2))))</f>
        <v> - </v>
      </c>
      <c r="E67" s="42" t="str">
        <f aca="false">IF(A67=" - "," - ",IF(method="SL",0,IF(A67=last,C67*1,ROUND(C67*$F$12/n*IF(conv="Half-Year",MIN(n,A67-0.5)-MAX(0,A67-1.5),MIN(n,A67-Q/4+0.125)-MAX(0,A67-1-Q/4+0.125)),2))))</f>
        <v> - </v>
      </c>
      <c r="F67" s="42" t="str">
        <f aca="false">IF(A67=" - "," - ",IF(method="SL",D67,MAX(D67,E67)))</f>
        <v> - </v>
      </c>
      <c r="G67" s="42" t="str">
        <f aca="false">IF(A67=" - "," - ",SUM(F$20:F67))</f>
        <v> - </v>
      </c>
      <c r="H67" s="42" t="str">
        <f aca="false">IF(A67=" - "," - ",P-G67)</f>
        <v> - </v>
      </c>
    </row>
    <row r="68" customFormat="false" ht="12.85" hidden="false" customHeight="false" outlineLevel="0" collapsed="false">
      <c r="A68" s="40" t="str">
        <f aca="false">IF(A67=" - "," - ",IF(A67+1&gt;last," - ",A67+1))</f>
        <v> - </v>
      </c>
      <c r="B68" s="45"/>
      <c r="C68" s="44" t="str">
        <f aca="false">IF(A68=" - "," - ",H67+B68)</f>
        <v> - </v>
      </c>
      <c r="D68" s="42" t="str">
        <f aca="false">IF(A68=" - "," - ",IF(A68=last,C68*1,IF(A68=1,ROUND(C68*1/n*$D$16,2),ROUND(C68*1/(n-(A68-1)+(1-$D$16)),2))))</f>
        <v> - </v>
      </c>
      <c r="E68" s="42" t="str">
        <f aca="false">IF(A68=" - "," - ",IF(method="SL",0,IF(A68=last,C68*1,ROUND(C68*$F$12/n*IF(conv="Half-Year",MIN(n,A68-0.5)-MAX(0,A68-1.5),MIN(n,A68-Q/4+0.125)-MAX(0,A68-1-Q/4+0.125)),2))))</f>
        <v> - </v>
      </c>
      <c r="F68" s="42" t="str">
        <f aca="false">IF(A68=" - "," - ",IF(method="SL",D68,MAX(D68,E68)))</f>
        <v> - </v>
      </c>
      <c r="G68" s="42" t="str">
        <f aca="false">IF(A68=" - "," - ",SUM(F$20:F68))</f>
        <v> - </v>
      </c>
      <c r="H68" s="42" t="str">
        <f aca="false">IF(A68=" - "," - ",P-G68)</f>
        <v> - </v>
      </c>
    </row>
    <row r="69" customFormat="false" ht="12.85" hidden="false" customHeight="false" outlineLevel="0" collapsed="false">
      <c r="A69" s="40" t="str">
        <f aca="false">IF(A68=" - "," - ",IF(A68+1&gt;last," - ",A68+1))</f>
        <v> - </v>
      </c>
      <c r="B69" s="45"/>
      <c r="C69" s="44" t="str">
        <f aca="false">IF(A69=" - "," - ",H68+B69)</f>
        <v> - </v>
      </c>
      <c r="D69" s="42" t="str">
        <f aca="false">IF(A69=" - "," - ",IF(A69=last,C69*1,IF(A69=1,ROUND(C69*1/n*$D$16,2),ROUND(C69*1/(n-(A69-1)+(1-$D$16)),2))))</f>
        <v> - </v>
      </c>
      <c r="E69" s="42" t="str">
        <f aca="false">IF(A69=" - "," - ",IF(method="SL",0,IF(A69=last,C69*1,ROUND(C69*$F$12/n*IF(conv="Half-Year",MIN(n,A69-0.5)-MAX(0,A69-1.5),MIN(n,A69-Q/4+0.125)-MAX(0,A69-1-Q/4+0.125)),2))))</f>
        <v> - </v>
      </c>
      <c r="F69" s="42" t="str">
        <f aca="false">IF(A69=" - "," - ",IF(method="SL",D69,MAX(D69,E69)))</f>
        <v> - </v>
      </c>
      <c r="G69" s="42" t="str">
        <f aca="false">IF(A69=" - "," - ",SUM(F$20:F69))</f>
        <v> - </v>
      </c>
      <c r="H69" s="42" t="str">
        <f aca="false">IF(A69=" - "," - ",P-G69)</f>
        <v> - </v>
      </c>
    </row>
  </sheetData>
  <mergeCells count="2">
    <mergeCell ref="D8:F8"/>
    <mergeCell ref="D9:F9"/>
  </mergeCells>
  <conditionalFormatting sqref="C14">
    <cfRule type="expression" priority="2" aboveAverage="0" equalAverage="0" bottom="0" percent="0" rank="0" text="" dxfId="0">
      <formula>$D$13="Half-Year"</formula>
    </cfRule>
  </conditionalFormatting>
  <conditionalFormatting sqref="D13">
    <cfRule type="expression" priority="3" aboveAverage="0" equalAverage="0" bottom="0" percent="0" rank="0" text="" dxfId="1">
      <formula>AND($D$12="DB-SL",$D$13="Mid-Month")</formula>
    </cfRule>
  </conditionalFormatting>
  <conditionalFormatting sqref="D14">
    <cfRule type="expression" priority="4" aboveAverage="0" equalAverage="0" bottom="0" percent="0" rank="0" text="" dxfId="2">
      <formula>$D$13="Half-Year"</formula>
    </cfRule>
  </conditionalFormatting>
  <conditionalFormatting sqref="E12">
    <cfRule type="expression" priority="5" aboveAverage="0" equalAverage="0" bottom="0" percent="0" rank="0" text="" dxfId="3">
      <formula>$D$12="SL"</formula>
    </cfRule>
  </conditionalFormatting>
  <conditionalFormatting sqref="F12">
    <cfRule type="expression" priority="6" aboveAverage="0" equalAverage="0" bottom="0" percent="0" rank="0" text="" dxfId="4">
      <formula>$D$12="SL"</formula>
    </cfRule>
  </conditionalFormatting>
  <dataValidations count="2">
    <dataValidation allowBlank="true" operator="equal" showDropDown="false" showErrorMessage="true" showInputMessage="true" sqref="D12" type="list">
      <formula1>"SL,DB-SL"</formula1>
      <formula2>0</formula2>
    </dataValidation>
    <dataValidation allowBlank="true" operator="equal" showDropDown="false" showErrorMessage="true" showInputMessage="true" sqref="D13" type="list">
      <formula1>"Half-Year,Mid-Quarter,Mid-Month"</formula1>
      <formula2>0</formula2>
    </dataValidation>
  </dataValidations>
  <hyperlinks>
    <hyperlink ref="J3" r:id="rId2" display="HELP: Depreciation Calculator"/>
  </hyperlinks>
  <printOptions headings="false" gridLines="false" gridLinesSet="true" horizontalCentered="true" verticalCentered="false"/>
  <pageMargins left="0.5" right="0.5" top="0.5" bottom="0.5" header="0.511805555555555" footer="0.2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&amp;L&amp;8https://www.vertex42.com/Calculators/depreciation-calculator.html&amp;R&amp;8© 2009 Vertex42 LLC</oddFooter>
  </headerFooter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5.28"/>
    <col collapsed="false" customWidth="true" hidden="false" outlineLevel="0" max="2" min="2" style="0" width="78.58"/>
    <col collapsed="false" customWidth="true" hidden="false" outlineLevel="0" max="3" min="3" style="0" width="5.28"/>
    <col collapsed="false" customWidth="true" hidden="false" outlineLevel="0" max="4" min="4" style="0" width="10.29"/>
    <col collapsed="false" customWidth="true" hidden="false" outlineLevel="0" max="1025" min="5" style="0" width="9.14"/>
  </cols>
  <sheetData>
    <row r="1" s="48" customFormat="true" ht="30" hidden="false" customHeight="true" outlineLevel="0" collapsed="false">
      <c r="A1" s="46" t="s">
        <v>46</v>
      </c>
      <c r="B1" s="46"/>
      <c r="C1" s="46"/>
      <c r="D1" s="47"/>
    </row>
    <row r="2" customFormat="false" ht="14.05" hidden="false" customHeight="false" outlineLevel="0" collapsed="false">
      <c r="A2" s="49"/>
      <c r="B2" s="50"/>
      <c r="C2" s="49"/>
    </row>
    <row r="3" s="53" customFormat="true" ht="14.05" hidden="false" customHeight="false" outlineLevel="0" collapsed="false">
      <c r="A3" s="51"/>
      <c r="B3" s="52" t="s">
        <v>47</v>
      </c>
      <c r="C3" s="51"/>
    </row>
    <row r="4" s="53" customFormat="true" ht="13.4" hidden="false" customHeight="false" outlineLevel="0" collapsed="false">
      <c r="A4" s="51"/>
      <c r="B4" s="54" t="s">
        <v>48</v>
      </c>
      <c r="C4" s="51"/>
    </row>
    <row r="5" s="53" customFormat="true" ht="15.25" hidden="false" customHeight="false" outlineLevel="0" collapsed="false">
      <c r="A5" s="51"/>
      <c r="B5" s="55"/>
      <c r="C5" s="51"/>
    </row>
    <row r="6" s="53" customFormat="true" ht="15.65" hidden="false" customHeight="false" outlineLevel="0" collapsed="false">
      <c r="A6" s="51"/>
      <c r="B6" s="56" t="str">
        <f aca="true">"© 2009-" &amp; YEAR(TODAY()) &amp; " Vertex42 LLC"</f>
        <v>© 2009-2019 Vertex42 LLC</v>
      </c>
      <c r="C6" s="51"/>
    </row>
    <row r="7" s="53" customFormat="true" ht="15.25" hidden="false" customHeight="false" outlineLevel="0" collapsed="false">
      <c r="A7" s="57"/>
      <c r="B7" s="55"/>
      <c r="C7" s="58"/>
    </row>
    <row r="8" s="53" customFormat="true" ht="28.35" hidden="false" customHeight="false" outlineLevel="0" collapsed="false">
      <c r="A8" s="59"/>
      <c r="B8" s="55" t="s">
        <v>49</v>
      </c>
      <c r="C8" s="51"/>
    </row>
    <row r="9" s="53" customFormat="true" ht="15.25" hidden="false" customHeight="false" outlineLevel="0" collapsed="false">
      <c r="A9" s="59"/>
      <c r="B9" s="55"/>
      <c r="C9" s="51"/>
    </row>
    <row r="10" s="53" customFormat="true" ht="28.35" hidden="false" customHeight="false" outlineLevel="0" collapsed="false">
      <c r="A10" s="59"/>
      <c r="B10" s="55" t="s">
        <v>50</v>
      </c>
      <c r="C10" s="51"/>
    </row>
    <row r="11" s="53" customFormat="true" ht="15.25" hidden="false" customHeight="false" outlineLevel="0" collapsed="false">
      <c r="A11" s="59"/>
      <c r="B11" s="55"/>
      <c r="C11" s="51"/>
    </row>
    <row r="12" s="53" customFormat="true" ht="28.35" hidden="false" customHeight="false" outlineLevel="0" collapsed="false">
      <c r="A12" s="59"/>
      <c r="B12" s="55" t="s">
        <v>51</v>
      </c>
      <c r="C12" s="51"/>
    </row>
    <row r="13" s="53" customFormat="true" ht="15.25" hidden="false" customHeight="false" outlineLevel="0" collapsed="false">
      <c r="A13" s="59"/>
      <c r="B13" s="55"/>
      <c r="C13" s="51"/>
    </row>
    <row r="14" s="53" customFormat="true" ht="15.25" hidden="false" customHeight="false" outlineLevel="0" collapsed="false">
      <c r="A14" s="59"/>
      <c r="B14" s="60" t="s">
        <v>52</v>
      </c>
      <c r="C14" s="51"/>
    </row>
    <row r="15" s="53" customFormat="true" ht="15.25" hidden="false" customHeight="false" outlineLevel="0" collapsed="false">
      <c r="A15" s="59"/>
      <c r="B15" s="61"/>
      <c r="C15" s="51"/>
    </row>
    <row r="16" s="53" customFormat="true" ht="15.65" hidden="false" customHeight="false" outlineLevel="0" collapsed="false">
      <c r="A16" s="59"/>
      <c r="B16" s="62" t="s">
        <v>53</v>
      </c>
      <c r="C16" s="51"/>
    </row>
    <row r="17" s="53" customFormat="true" ht="14.05" hidden="false" customHeight="false" outlineLevel="0" collapsed="false">
      <c r="A17" s="59"/>
      <c r="B17" s="63"/>
      <c r="C17" s="51"/>
    </row>
    <row r="18" s="53" customFormat="true" ht="14.05" hidden="false" customHeight="false" outlineLevel="0" collapsed="false">
      <c r="A18" s="59"/>
      <c r="B18" s="63"/>
      <c r="C18" s="51"/>
    </row>
    <row r="19" s="53" customFormat="true" ht="14.05" hidden="false" customHeight="false" outlineLevel="0" collapsed="false">
      <c r="A19" s="59"/>
      <c r="B19" s="64"/>
      <c r="C19" s="51"/>
    </row>
    <row r="20" s="53" customFormat="true" ht="14.05" hidden="false" customHeight="false" outlineLevel="0" collapsed="false">
      <c r="A20" s="57"/>
      <c r="B20" s="64"/>
      <c r="C20" s="58"/>
    </row>
    <row r="21" s="53" customFormat="true" ht="14.05" hidden="false" customHeight="false" outlineLevel="0" collapsed="false">
      <c r="A21" s="51"/>
      <c r="B21" s="65"/>
      <c r="C21" s="51"/>
    </row>
    <row r="22" s="53" customFormat="true" ht="14.05" hidden="false" customHeight="false" outlineLevel="0" collapsed="false">
      <c r="A22" s="51"/>
      <c r="B22" s="65"/>
      <c r="C22" s="51"/>
    </row>
    <row r="23" s="53" customFormat="true" ht="15.25" hidden="false" customHeight="false" outlineLevel="0" collapsed="false">
      <c r="A23" s="66"/>
      <c r="B23" s="67"/>
    </row>
    <row r="24" s="53" customFormat="true" ht="12.85" hidden="false" customHeight="false" outlineLevel="0" collapsed="false"/>
    <row r="25" s="53" customFormat="true" ht="14.05" hidden="false" customHeight="false" outlineLevel="0" collapsed="false">
      <c r="A25" s="68"/>
      <c r="B25" s="69"/>
    </row>
    <row r="26" s="53" customFormat="true" ht="12.85" hidden="false" customHeight="false" outlineLevel="0" collapsed="false"/>
    <row r="27" s="53" customFormat="true" ht="14.05" hidden="false" customHeight="false" outlineLevel="0" collapsed="false">
      <c r="A27" s="68"/>
      <c r="B27" s="69"/>
    </row>
    <row r="28" s="53" customFormat="true" ht="12.85" hidden="false" customHeight="false" outlineLevel="0" collapsed="false"/>
    <row r="29" s="53" customFormat="true" ht="14.05" hidden="false" customHeight="false" outlineLevel="0" collapsed="false">
      <c r="A29" s="68"/>
      <c r="B29" s="70"/>
    </row>
    <row r="30" s="53" customFormat="true" ht="14.05" hidden="false" customHeight="false" outlineLevel="0" collapsed="false">
      <c r="B30" s="71"/>
    </row>
    <row r="31" s="53" customFormat="true" ht="12.85" hidden="false" customHeight="false" outlineLevel="0" collapsed="false"/>
    <row r="32" s="53" customFormat="true" ht="12.85" hidden="false" customHeight="false" outlineLevel="0" collapsed="false"/>
  </sheetData>
  <hyperlinks>
    <hyperlink ref="B4" r:id="rId1" display="https://www.vertex42.com/Calculators/depreciation-calculator.html"/>
    <hyperlink ref="B14" r:id="rId2" display="https://www.vertex42.com/licensing/EULA_privateuse.html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2019-01-28T17:48:18Z</dcterms:created>
  <dc:creator/>
  <dc:description>&amp;nbsp;
&lt;p&gt;This &lt;a href="https://www.vertex42.com/Calculators/depreciation-calculator.html"&gt;Depreciation Calculator&lt;/a&gt; contains 2 different worksheets.&lt;/p&gt;
&lt;p&gt;The first worksheet is a basic depreciation calculator that includes the straight-line, sum-of-years' digits, and declining balance methods commonly used in financial reporting.&lt;/p&gt;
&lt;p&gt;The second worksheet is a MACRS depreciation calculator based on the approach outlined in the IRS publication. It includes the option to select the half-year, mid-quarter, or mid-month convention.&lt;/p&gt;
&lt;p&gt;... &lt;a href="https://www.vertex42.com/Calculators/depreciation-calculator.html"&gt;more information&lt;/a&gt;&lt;/p&gt;
</dc:description>
  <cp:keywords>MACRS vertex42 finance depreciation schedule business financial DDB VDB calculator</cp:keywords>
  <dc:language>en-US</dc:language>
  <cp:lastModifiedBy/>
  <cp:revision>1</cp:revision>
  <dc:subject>&lt;a href="https://www.vertex42.com/Calculators/financial-calculators.html"&gt;Financial Calculators&lt;/a&gt; by Vertex42.com</dc:subject>
  <dc:title>Depreciation Calculator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2009 Vertex42 LLC</vt:lpwstr>
  </property>
  <property fmtid="{D5CDD505-2E9C-101B-9397-08002B2CF9AE}" pid="3" name="License">
    <vt:lpwstr>&lt;a href="https://www.vertex42.com/licensing/EULA_privateuse.html"&gt;View Agreement&lt;/a&gt;</vt:lpwstr>
  </property>
  <property fmtid="{D5CDD505-2E9C-101B-9397-08002B2CF9AE}" pid="4" name="Source">
    <vt:lpwstr>https://www.vertex42.com/Calculators/depreciation-calculator.html</vt:lpwstr>
  </property>
  <property fmtid="{D5CDD505-2E9C-101B-9397-08002B2CF9AE}" pid="5" name="Version">
    <vt:lpwstr>1.1.1</vt:lpwstr>
  </property>
</Properties>
</file>