
<file path=[Content_Types].xml><?xml version="1.0" encoding="utf-8"?>
<Types xmlns="http://schemas.openxmlformats.org/package/2006/content-types">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media/image7.png" ContentType="image/png"/>
  <Override PartName="/xl/media/image6.png" ContentType="image/png"/>
  <Override PartName="/xl/media/image5.png" ContentType="image/png"/>
  <Override PartName="/xl/media/image4.png" ContentType="image/png"/>
  <Override PartName="/xl/media/image3.png" ContentType="image/png"/>
  <Override PartName="/xl/media/image2.png" ContentType="image/png"/>
  <Override PartName="/xl/media/image1.png" ContentType="image/png"/>
  <Override PartName="/xl/sharedStrings.xml" ContentType="application/vnd.openxmlformats-officedocument.spreadsheetml.sharedStrings+xml"/>
  <Override PartName="/xl/worksheets/_rels/sheet3.xml.rels" ContentType="application/vnd.openxmlformats-package.relationships+xml"/>
  <Override PartName="/xl/worksheets/_rels/sheet1.xml.rels" ContentType="application/vnd.openxmlformats-package.relationships+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drawings/_rels/drawing2.xml.rels" ContentType="application/vnd.openxmlformats-package.relationships+xml"/>
  <Override PartName="/xl/drawings/_rels/drawing1.xml.rels" ContentType="application/vnd.openxmlformats-package.relationships+xml"/>
  <Override PartName="/xl/drawings/drawing2.xml" ContentType="application/vnd.openxmlformats-officedocument.drawing+xml"/>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Epact&amp;Moon" sheetId="1" state="visible" r:id="rId2"/>
    <sheet name="Calcoli" sheetId="2" state="visible" r:id="rId3"/>
    <sheet name="Info" sheetId="3" state="visible" r:id="rId4"/>
  </sheets>
  <definedNames>
    <definedName function="false" hidden="false" localSheetId="1" name="_xlnm.Print_Area" vbProcedure="false">Calcoli!$B$2:$U$302</definedName>
    <definedName function="false" hidden="false" localSheetId="0" name="_xlnm.Print_Area" vbProcedure="false">'Epact&amp;Moon'!$A$1:$P$42</definedName>
  </definedName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<sst xmlns="http://schemas.openxmlformats.org/spreadsheetml/2006/main" count="47" uniqueCount="45">
  <si>
    <r>
      <rPr>
        <b val="true"/>
        <shadow val="true"/>
        <sz val="48"/>
        <color rgb="FF9900FF"/>
        <rFont val="Arial"/>
        <family val="2"/>
      </rPr>
      <t xml:space="preserve">Epact&amp;Moon</t>
    </r>
    <r>
      <rPr>
        <b val="true"/>
        <shadow val="true"/>
        <sz val="20"/>
        <color rgb="FF9900FF"/>
        <rFont val="Arial"/>
        <family val="2"/>
      </rPr>
      <t xml:space="preserve"> </t>
    </r>
    <r>
      <rPr>
        <b val="true"/>
        <shadow val="true"/>
        <sz val="20"/>
        <color rgb="FF000000"/>
        <rFont val="Arial"/>
        <family val="2"/>
      </rPr>
      <t xml:space="preserve">®</t>
    </r>
  </si>
  <si>
    <t xml:space="preserve"> mailto:arck-a.borghini@libero.it</t>
  </si>
  <si>
    <r>
      <rPr>
        <b val="true"/>
        <shadow val="true"/>
        <sz val="14"/>
        <color rgb="FFCC0000"/>
        <rFont val="Arial"/>
        <family val="2"/>
      </rPr>
      <t xml:space="preserve">by “</t>
    </r>
    <r>
      <rPr>
        <b val="true"/>
        <i val="true"/>
        <shadow val="true"/>
        <sz val="14"/>
        <color rgb="FFCC0000"/>
        <rFont val="Arial"/>
        <family val="2"/>
      </rPr>
      <t xml:space="preserve">ab Solutions</t>
    </r>
    <r>
      <rPr>
        <b val="true"/>
        <shadow val="true"/>
        <sz val="14"/>
        <color rgb="FFCC0000"/>
        <rFont val="Arial"/>
        <family val="2"/>
      </rPr>
      <t xml:space="preserve">” </t>
    </r>
  </si>
  <si>
    <t xml:space="preserve">giorno</t>
  </si>
  <si>
    <t xml:space="preserve">mese</t>
  </si>
  <si>
    <t xml:space="preserve">anno</t>
  </si>
  <si>
    <r>
      <rPr>
        <b val="true"/>
        <sz val="16"/>
        <rFont val="Arial"/>
        <family val="2"/>
      </rPr>
      <t xml:space="preserve">Inserisci la data</t>
    </r>
    <r>
      <rPr>
        <b val="true"/>
        <sz val="14"/>
        <rFont val="Arial"/>
        <family val="2"/>
      </rPr>
      <t xml:space="preserve"> </t>
    </r>
    <r>
      <rPr>
        <b val="true"/>
        <sz val="20"/>
        <color rgb="FFFF0000"/>
        <rFont val="Arial"/>
        <family val="2"/>
      </rPr>
      <t xml:space="preserve">&gt;&gt;&gt; </t>
    </r>
  </si>
  <si>
    <t xml:space="preserve">data di Pasqua con   
L'Epatta ed il Nº d'oro </t>
  </si>
  <si>
    <t xml:space="preserve">data di Pasqua con la formula  
“Domenica.di.Pasqua(anno)“  </t>
  </si>
  <si>
    <t xml:space="preserve">in data </t>
  </si>
  <si>
    <t xml:space="preserve">la fase della Luna é: </t>
  </si>
  <si>
    <t xml:space="preserve">Epatta</t>
  </si>
  <si>
    <r>
      <rPr>
        <sz val="14"/>
        <color rgb="FF000099"/>
        <rFont val="Arial"/>
        <family val="2"/>
      </rPr>
      <t xml:space="preserve">Quello dell'</t>
    </r>
    <r>
      <rPr>
        <b val="true"/>
        <sz val="14"/>
        <color rgb="FF000099"/>
        <rFont val="Arial"/>
        <family val="2"/>
      </rPr>
      <t xml:space="preserve">Epatta</t>
    </r>
    <r>
      <rPr>
        <sz val="14"/>
        <color rgb="FF000099"/>
        <rFont val="Arial"/>
        <family val="2"/>
      </rPr>
      <t xml:space="preserve"> é un antico metodo ecclesiastico per calcolare la domenica di Pasqua e, dato che esso é legato al Plenilunio di Marzo, anche le varie fasi lunari durante l'anno. Un metodo antico ma pur sempre valido, anche se approssimativo (</t>
    </r>
    <r>
      <rPr>
        <u val="single"/>
        <sz val="14"/>
        <color rgb="FF000099"/>
        <rFont val="Arial"/>
        <family val="2"/>
      </rPr>
      <t xml:space="preserve">max 1 o 2 GG di errore</t>
    </r>
    <r>
      <rPr>
        <sz val="14"/>
        <color rgb="FF000099"/>
        <rFont val="Arial"/>
        <family val="2"/>
      </rPr>
      <t xml:space="preserve">) e ormai superato dai precisi algoritmi elaborati da alcuni matematici ed astronomi nel corso degli ultimi due secoli (1800 e 1900).</t>
    </r>
  </si>
  <si>
    <t xml:space="preserve">Luna crescente</t>
  </si>
  <si>
    <r>
      <rPr>
        <sz val="14"/>
        <color rgb="FF800000"/>
        <rFont val="Arial"/>
        <family val="2"/>
      </rPr>
      <t xml:space="preserve">The </t>
    </r>
    <r>
      <rPr>
        <b val="true"/>
        <sz val="14"/>
        <color rgb="FF800000"/>
        <rFont val="Arial"/>
        <family val="2"/>
      </rPr>
      <t xml:space="preserve">Epact</t>
    </r>
    <r>
      <rPr>
        <sz val="14"/>
        <color rgb="FF800000"/>
        <rFont val="Arial"/>
        <family val="2"/>
      </rPr>
      <t xml:space="preserve"> is an ancient ecclesiastical method for calculating Easter Sunday and, since it is linked to the March full moon, also the various moon phases throughout the year. An ancient method but still valid, even if approximate (max. 1 or 2 GG of error) and now overcome by the precise algorithms developed by some mathematicians and astronomers over the last two centuries (1800 and 1900).</t>
    </r>
  </si>
  <si>
    <r>
      <rPr>
        <sz val="14"/>
        <color rgb="FF000099"/>
        <rFont val="Arial"/>
        <family val="2"/>
      </rPr>
      <t xml:space="preserve">Il presente template, elaborato a semplice scopo esemplificativo, utilizza il sopracitato metodo dell'</t>
    </r>
    <r>
      <rPr>
        <b val="true"/>
        <sz val="14"/>
        <color rgb="FF000099"/>
        <rFont val="Arial"/>
        <family val="2"/>
      </rPr>
      <t xml:space="preserve">Epatta</t>
    </r>
    <r>
      <rPr>
        <sz val="14"/>
        <color rgb="FF000099"/>
        <rFont val="Arial"/>
        <family val="2"/>
      </rPr>
      <t xml:space="preserve"> (e relativo numero d'oro) ed é stato appositamente predisposto per effettuare sia il calcolo della fasi lunari che per determinare il giorno di Pasqua, però solo ed esclusivamente (per ovvi motivi pratici) nell'arco temporale che va dall'anno </t>
    </r>
    <r>
      <rPr>
        <b val="true"/>
        <sz val="14"/>
        <color rgb="FF000099"/>
        <rFont val="Arial"/>
        <family val="2"/>
      </rPr>
      <t xml:space="preserve">1900</t>
    </r>
    <r>
      <rPr>
        <sz val="14"/>
        <color rgb="FF000099"/>
        <rFont val="Arial"/>
        <family val="2"/>
      </rPr>
      <t xml:space="preserve"> sino al </t>
    </r>
    <r>
      <rPr>
        <b val="true"/>
        <sz val="14"/>
        <color rgb="FF000099"/>
        <rFont val="Arial"/>
        <family val="2"/>
      </rPr>
      <t xml:space="preserve">2199</t>
    </r>
    <r>
      <rPr>
        <sz val="14"/>
        <color rgb="FF000099"/>
        <rFont val="Arial"/>
        <family val="2"/>
      </rPr>
      <t xml:space="preserve"> (compresi).</t>
    </r>
  </si>
  <si>
    <r>
      <rPr>
        <sz val="14"/>
        <color rgb="FF800000"/>
        <rFont val="Arial"/>
        <family val="2"/>
      </rPr>
      <t xml:space="preserve">This template, which has been elaborated for illustration purposes only, uses the above-mentioned method of the </t>
    </r>
    <r>
      <rPr>
        <b val="true"/>
        <sz val="14"/>
        <color rgb="FF800000"/>
        <rFont val="Arial"/>
        <family val="2"/>
      </rPr>
      <t xml:space="preserve">Epact</t>
    </r>
    <r>
      <rPr>
        <sz val="14"/>
        <color rgb="FF800000"/>
        <rFont val="Arial"/>
        <family val="2"/>
      </rPr>
      <t xml:space="preserve"> (and its relative golden number) and has been specially preparedto carry out both the lunar phase calculation and to determine the day of Easter, however, only and exclusively (for obvious practical reasons) in the time span ranging from </t>
    </r>
    <r>
      <rPr>
        <b val="true"/>
        <sz val="14"/>
        <color rgb="FF800000"/>
        <rFont val="Arial"/>
        <family val="2"/>
      </rPr>
      <t xml:space="preserve">1900</t>
    </r>
    <r>
      <rPr>
        <sz val="14"/>
        <color rgb="FF800000"/>
        <rFont val="Arial"/>
        <family val="2"/>
      </rPr>
      <t xml:space="preserve"> to </t>
    </r>
    <r>
      <rPr>
        <b val="true"/>
        <sz val="14"/>
        <color rgb="FF800000"/>
        <rFont val="Arial"/>
        <family val="2"/>
      </rPr>
      <t xml:space="preserve">2199</t>
    </r>
    <r>
      <rPr>
        <sz val="14"/>
        <color rgb="FF800000"/>
        <rFont val="Arial"/>
        <family val="2"/>
      </rPr>
      <t xml:space="preserve"> (inclusive).</t>
    </r>
  </si>
  <si>
    <t xml:space="preserve">Luna calante</t>
  </si>
  <si>
    <t xml:space="preserve">Anno</t>
  </si>
  <si>
    <t xml:space="preserve">Nº
d'oro</t>
  </si>
  <si>
    <t xml:space="preserve">D a t a</t>
  </si>
  <si>
    <t xml:space="preserve">Capo
mese</t>
  </si>
  <si>
    <t xml:space="preserve">Nº d'oro</t>
  </si>
  <si>
    <t xml:space="preserve">Epatta P.</t>
  </si>
  <si>
    <t xml:space="preserve">età Luna</t>
  </si>
  <si>
    <t xml:space="preserve">Fase lunare</t>
  </si>
  <si>
    <t xml:space="preserve">data di Pasqua con    
L'Epatta ed il Nº d'oro:  </t>
  </si>
  <si>
    <t xml:space="preserve">Giorno
Plenilunio</t>
  </si>
  <si>
    <t xml:space="preserve">data del Plenilunio      
antecedente la Pasqua: </t>
  </si>
  <si>
    <t xml:space="preserve">1 – Calcolo dell'Epatta (valido per il periodo 1900 – 2199)</t>
  </si>
  <si>
    <r>
      <rPr>
        <sz val="14"/>
        <rFont val="Arial"/>
        <family val="2"/>
      </rPr>
      <t xml:space="preserve">Per calcolare l'</t>
    </r>
    <r>
      <rPr>
        <b val="true"/>
        <sz val="14"/>
        <rFont val="Arial"/>
        <family val="2"/>
      </rPr>
      <t xml:space="preserve">Epatta</t>
    </r>
    <r>
      <rPr>
        <sz val="14"/>
        <rFont val="Arial"/>
        <family val="2"/>
      </rPr>
      <t xml:space="preserve"> dell'anno iniziale (</t>
    </r>
    <r>
      <rPr>
        <b val="true"/>
        <sz val="14"/>
        <rFont val="Arial"/>
        <family val="2"/>
      </rPr>
      <t xml:space="preserve">1900</t>
    </r>
    <r>
      <rPr>
        <sz val="14"/>
        <rFont val="Arial"/>
        <family val="2"/>
      </rPr>
      <t xml:space="preserve">) si deve innanzitutto partire dal calcolo del </t>
    </r>
    <r>
      <rPr>
        <b val="true"/>
        <sz val="14"/>
        <rFont val="Arial"/>
        <family val="2"/>
      </rPr>
      <t xml:space="preserve">Numero d'oro</t>
    </r>
    <r>
      <rPr>
        <sz val="14"/>
        <rFont val="Arial"/>
        <family val="2"/>
      </rPr>
      <t xml:space="preserve"> relativo all'anno in oggetto.  Esso si determina sommando 1 al resto ottenuto dalla divisione tra l'anno in questione e 19
</t>
    </r>
    <r>
      <rPr>
        <b val="true"/>
        <sz val="14"/>
        <rFont val="Arial"/>
        <family val="2"/>
      </rPr>
      <t xml:space="preserve">– Es. anno 1900</t>
    </r>
    <r>
      <rPr>
        <sz val="14"/>
        <rFont val="Arial"/>
        <family val="2"/>
      </rPr>
      <t xml:space="preserve">: Resto di 1900 : 19 = 0 + 1 = 1
Il valore dell'</t>
    </r>
    <r>
      <rPr>
        <b val="true"/>
        <sz val="14"/>
        <rFont val="Arial"/>
        <family val="2"/>
      </rPr>
      <t xml:space="preserve">Epatta</t>
    </r>
    <r>
      <rPr>
        <sz val="14"/>
        <rFont val="Arial"/>
        <family val="2"/>
      </rPr>
      <t xml:space="preserve"> si ottiene poi sottraendo 1 dal resto della divisione tra il prodotto di 11 per il Nº d'oro - 1 e 30
</t>
    </r>
    <r>
      <rPr>
        <b val="true"/>
        <sz val="14"/>
        <rFont val="Arial"/>
        <family val="2"/>
      </rPr>
      <t xml:space="preserve">– Es. Anno 1900</t>
    </r>
    <r>
      <rPr>
        <sz val="14"/>
        <rFont val="Arial"/>
        <family val="2"/>
      </rPr>
      <t xml:space="preserve">: Resto di 11 x (1 – 1) : 30 = 0 - 1 = -1
Qualora detta operazione dia un risultato negativo, così come nel nostro caso, l'Epatta avrà valore = 29, diversamente essa avrebbe invece avuto il valore ottenuto dall'operazione sopra riportata.
L'Epatta degli anni successivi si ricava poi sommando 11 all'Epatta dell'anno precedente, con l'avvertenza che qualora detta operazione dia un valore maggiore o eguale a 30 si dovrà sottrarre 30 alla suddetta somma.
</t>
    </r>
    <r>
      <rPr>
        <b val="true"/>
        <sz val="14"/>
        <rFont val="Arial"/>
        <family val="2"/>
      </rPr>
      <t xml:space="preserve">– Es. Epatta 1901</t>
    </r>
    <r>
      <rPr>
        <sz val="14"/>
        <rFont val="Arial"/>
        <family val="2"/>
      </rPr>
      <t xml:space="preserve">: 29 + 11 = 40 - 30 = 10
Ulteriore eccezione si ha poi quando l'anno in oggetto ha Numero d'oro = 1; in tal caso all'Epatta dell'anno precedente andrà sommato 12 anziché 11
</t>
    </r>
    <r>
      <rPr>
        <b val="true"/>
        <sz val="14"/>
        <rFont val="Arial"/>
        <family val="2"/>
      </rPr>
      <t xml:space="preserve">– Es. Anno 1919</t>
    </r>
    <r>
      <rPr>
        <sz val="14"/>
        <rFont val="Arial"/>
        <family val="2"/>
      </rPr>
      <t xml:space="preserve">: Epatta anno precedente (1918) = 17 + 12 = 29
Detta operazione andrà poi ripetuta per tutti gli anni successivi (sino all'anno 2199)
</t>
    </r>
    <r>
      <rPr>
        <b val="true"/>
        <sz val="14"/>
        <rFont val="Arial"/>
        <family val="2"/>
      </rPr>
      <t xml:space="preserve">N.B. -</t>
    </r>
    <r>
      <rPr>
        <sz val="14"/>
        <rFont val="Arial"/>
        <family val="2"/>
      </rPr>
      <t xml:space="preserve"> Da notare come detti valori (Nº d'oro ed Epatta) si ripetano ogni 19 anni</t>
    </r>
  </si>
  <si>
    <t xml:space="preserve">2 – Calcolo della fasi lunari (valido per il periodo 1900 – 2199)</t>
  </si>
  <si>
    <r>
      <rPr>
        <sz val="14"/>
        <rFont val="Arial"/>
        <family val="2"/>
      </rPr>
      <t xml:space="preserve">Va innanzitutto premesso che l'</t>
    </r>
    <r>
      <rPr>
        <b val="true"/>
        <sz val="14"/>
        <rFont val="Arial"/>
        <family val="2"/>
      </rPr>
      <t xml:space="preserve">Epatta</t>
    </r>
    <r>
      <rPr>
        <sz val="14"/>
        <rFont val="Arial"/>
        <family val="2"/>
      </rPr>
      <t xml:space="preserve"> di ciascun anno (&lt;&lt;&lt; riportate qui a lato) é valida dal </t>
    </r>
    <r>
      <rPr>
        <b val="true"/>
        <sz val="14"/>
        <rFont val="Arial"/>
        <family val="2"/>
      </rPr>
      <t xml:space="preserve">1° Marzo</t>
    </r>
    <r>
      <rPr>
        <sz val="14"/>
        <rFont val="Arial"/>
        <family val="2"/>
      </rPr>
      <t xml:space="preserve"> sino al </t>
    </r>
    <r>
      <rPr>
        <b val="true"/>
        <sz val="14"/>
        <rFont val="Arial"/>
        <family val="2"/>
      </rPr>
      <t xml:space="preserve">31 Dicembre</t>
    </r>
    <r>
      <rPr>
        <sz val="14"/>
        <rFont val="Arial"/>
        <family val="2"/>
      </rPr>
      <t xml:space="preserve"> dello stesso anno, mentre per i mesi di </t>
    </r>
    <r>
      <rPr>
        <b val="true"/>
        <sz val="14"/>
        <rFont val="Arial"/>
        <family val="2"/>
      </rPr>
      <t xml:space="preserve">Gennaio</t>
    </r>
    <r>
      <rPr>
        <sz val="14"/>
        <rFont val="Arial"/>
        <family val="2"/>
      </rPr>
      <t xml:space="preserve"> e </t>
    </r>
    <r>
      <rPr>
        <b val="true"/>
        <sz val="14"/>
        <rFont val="Arial"/>
        <family val="2"/>
      </rPr>
      <t xml:space="preserve">Febbraio</t>
    </r>
    <r>
      <rPr>
        <sz val="14"/>
        <rFont val="Arial"/>
        <family val="2"/>
      </rPr>
      <t xml:space="preserve"> vale l'</t>
    </r>
    <r>
      <rPr>
        <b val="true"/>
        <sz val="14"/>
        <rFont val="Arial"/>
        <family val="2"/>
      </rPr>
      <t xml:space="preserve">Epatta</t>
    </r>
    <r>
      <rPr>
        <sz val="14"/>
        <rFont val="Arial"/>
        <family val="2"/>
      </rPr>
      <t xml:space="preserve"> dell'anno </t>
    </r>
    <r>
      <rPr>
        <b val="true"/>
        <sz val="14"/>
        <rFont val="Arial"/>
        <family val="2"/>
      </rPr>
      <t xml:space="preserve">precedente</t>
    </r>
    <r>
      <rPr>
        <sz val="14"/>
        <rFont val="Arial"/>
        <family val="2"/>
      </rPr>
      <t xml:space="preserve">.
Un ulteriore accorgimento, dovrà poi essere adottato nella numerazione progressiva dei vari mesi dell'anno (</t>
    </r>
    <r>
      <rPr>
        <b val="true"/>
        <sz val="14"/>
        <rFont val="Arial"/>
        <family val="2"/>
      </rPr>
      <t xml:space="preserve">Capomese</t>
    </r>
    <r>
      <rPr>
        <sz val="14"/>
        <rFont val="Arial"/>
        <family val="2"/>
      </rPr>
      <t xml:space="preserve">), partendo dal </t>
    </r>
    <r>
      <rPr>
        <b val="true"/>
        <sz val="14"/>
        <rFont val="Arial"/>
        <family val="2"/>
      </rPr>
      <t xml:space="preserve">Nº 1</t>
    </r>
    <r>
      <rPr>
        <sz val="14"/>
        <rFont val="Arial"/>
        <family val="2"/>
      </rPr>
      <t xml:space="preserve"> per il mese di </t>
    </r>
    <r>
      <rPr>
        <b val="true"/>
        <sz val="14"/>
        <rFont val="Arial"/>
        <family val="2"/>
      </rPr>
      <t xml:space="preserve">Marzo</t>
    </r>
    <r>
      <rPr>
        <sz val="14"/>
        <rFont val="Arial"/>
        <family val="2"/>
      </rPr>
      <t xml:space="preserve"> dell'anno </t>
    </r>
    <r>
      <rPr>
        <b val="true"/>
        <sz val="14"/>
        <rFont val="Arial"/>
        <family val="2"/>
      </rPr>
      <t xml:space="preserve">corrente</t>
    </r>
    <r>
      <rPr>
        <sz val="14"/>
        <rFont val="Arial"/>
        <family val="2"/>
      </rPr>
      <t xml:space="preserve"> sino ad arrivare al </t>
    </r>
    <r>
      <rPr>
        <b val="true"/>
        <sz val="14"/>
        <rFont val="Arial"/>
        <family val="2"/>
      </rPr>
      <t xml:space="preserve">N° 12</t>
    </r>
    <r>
      <rPr>
        <sz val="14"/>
        <rFont val="Arial"/>
        <family val="2"/>
      </rPr>
      <t xml:space="preserve"> per il mese di </t>
    </r>
    <r>
      <rPr>
        <b val="true"/>
        <sz val="14"/>
        <rFont val="Arial"/>
        <family val="2"/>
      </rPr>
      <t xml:space="preserve">Febbraio</t>
    </r>
    <r>
      <rPr>
        <sz val="14"/>
        <rFont val="Arial"/>
        <family val="2"/>
      </rPr>
      <t xml:space="preserve"> dell'anno </t>
    </r>
    <r>
      <rPr>
        <b val="true"/>
        <sz val="14"/>
        <rFont val="Arial"/>
        <family val="2"/>
      </rPr>
      <t xml:space="preserve">successivo</t>
    </r>
    <r>
      <rPr>
        <sz val="14"/>
        <rFont val="Arial"/>
        <family val="2"/>
      </rPr>
      <t xml:space="preserve">.
Passiamo quindi a calcolare l'</t>
    </r>
    <r>
      <rPr>
        <b val="true"/>
        <sz val="14"/>
        <rFont val="Arial"/>
        <family val="2"/>
      </rPr>
      <t xml:space="preserve">età della Luna</t>
    </r>
    <r>
      <rPr>
        <sz val="14"/>
        <rFont val="Arial"/>
        <family val="2"/>
      </rPr>
      <t xml:space="preserve">, ossia quanti giorni sono passati da quando é sorta la </t>
    </r>
    <r>
      <rPr>
        <b val="true"/>
        <sz val="14"/>
        <rFont val="Arial"/>
        <family val="2"/>
      </rPr>
      <t xml:space="preserve">Luna nuova</t>
    </r>
    <r>
      <rPr>
        <sz val="14"/>
        <rFont val="Arial"/>
        <family val="2"/>
      </rPr>
      <t xml:space="preserve">.
Detto calcolo si effettua sommando al numero del giorno sia i relativi valori del Capomese che dell'Epatta.  Qualora poi detta somma dovesse dare un valore </t>
    </r>
    <r>
      <rPr>
        <b val="true"/>
        <sz val="14"/>
        <rFont val="Arial"/>
        <family val="2"/>
      </rPr>
      <t xml:space="preserve">maggiore </t>
    </r>
    <r>
      <rPr>
        <sz val="14"/>
        <rFont val="Arial"/>
        <family val="2"/>
      </rPr>
      <t xml:space="preserve">di </t>
    </r>
    <r>
      <rPr>
        <b val="true"/>
        <sz val="14"/>
        <rFont val="Arial"/>
        <family val="2"/>
      </rPr>
      <t xml:space="preserve">29</t>
    </r>
    <r>
      <rPr>
        <sz val="14"/>
        <rFont val="Arial"/>
        <family val="2"/>
      </rPr>
      <t xml:space="preserve"> ad essa andrà sottratto </t>
    </r>
    <r>
      <rPr>
        <b val="true"/>
        <sz val="14"/>
        <rFont val="Arial"/>
        <family val="2"/>
      </rPr>
      <t xml:space="preserve">30</t>
    </r>
    <r>
      <rPr>
        <sz val="14"/>
        <rFont val="Arial"/>
        <family val="2"/>
      </rPr>
      <t xml:space="preserve">.
</t>
    </r>
    <r>
      <rPr>
        <b val="true"/>
        <sz val="14"/>
        <rFont val="Arial"/>
        <family val="2"/>
      </rPr>
      <t xml:space="preserve">– Es. data 14-4-2010</t>
    </r>
    <r>
      <rPr>
        <sz val="14"/>
        <rFont val="Arial"/>
        <family val="2"/>
      </rPr>
      <t xml:space="preserve">: (Giorno=14 + Capomese=2 + Epatta=14) = 30 – 30 = </t>
    </r>
    <r>
      <rPr>
        <b val="true"/>
        <sz val="14"/>
        <rFont val="Arial"/>
        <family val="2"/>
      </rPr>
      <t xml:space="preserve">0</t>
    </r>
    <r>
      <rPr>
        <sz val="14"/>
        <rFont val="Arial"/>
        <family val="2"/>
      </rPr>
      <t xml:space="preserve"> (Luna nuova)
</t>
    </r>
    <r>
      <rPr>
        <b val="true"/>
        <u val="single"/>
        <sz val="14"/>
        <rFont val="Arial"/>
        <family val="2"/>
      </rPr>
      <t xml:space="preserve">LEGENDA</t>
    </r>
    <r>
      <rPr>
        <sz val="14"/>
        <rFont val="Arial"/>
        <family val="2"/>
      </rPr>
      <t xml:space="preserve">: se l'età della luna è = </t>
    </r>
    <r>
      <rPr>
        <b val="true"/>
        <sz val="14"/>
        <rFont val="Arial"/>
        <family val="2"/>
      </rPr>
      <t xml:space="preserve">0</t>
    </r>
    <r>
      <rPr>
        <sz val="14"/>
        <rFont val="Arial"/>
        <family val="2"/>
      </rPr>
      <t xml:space="preserve"> "</t>
    </r>
    <r>
      <rPr>
        <b val="true"/>
        <sz val="14"/>
        <rFont val="Arial"/>
        <family val="2"/>
      </rPr>
      <t xml:space="preserve">Luna nuova</t>
    </r>
    <r>
      <rPr>
        <sz val="14"/>
        <rFont val="Arial"/>
        <family val="2"/>
      </rPr>
      <t xml:space="preserve">"; se l'età della luna è = </t>
    </r>
    <r>
      <rPr>
        <b val="true"/>
        <sz val="14"/>
        <rFont val="Arial"/>
        <family val="2"/>
      </rPr>
      <t xml:space="preserve">7</t>
    </r>
    <r>
      <rPr>
        <sz val="14"/>
        <rFont val="Arial"/>
        <family val="2"/>
      </rPr>
      <t xml:space="preserve"> o </t>
    </r>
    <r>
      <rPr>
        <b val="true"/>
        <sz val="14"/>
        <rFont val="Arial"/>
        <family val="2"/>
      </rPr>
      <t xml:space="preserve">8</t>
    </r>
    <r>
      <rPr>
        <sz val="14"/>
        <rFont val="Arial"/>
        <family val="2"/>
      </rPr>
      <t xml:space="preserve"> "</t>
    </r>
    <r>
      <rPr>
        <b val="true"/>
        <sz val="14"/>
        <rFont val="Arial"/>
        <family val="2"/>
      </rPr>
      <t xml:space="preserve">Primo quarto</t>
    </r>
    <r>
      <rPr>
        <sz val="14"/>
        <rFont val="Arial"/>
        <family val="2"/>
      </rPr>
      <t xml:space="preserve">"; se l'età della luna è = </t>
    </r>
    <r>
      <rPr>
        <b val="true"/>
        <sz val="14"/>
        <rFont val="Arial"/>
        <family val="2"/>
      </rPr>
      <t xml:space="preserve">15</t>
    </r>
    <r>
      <rPr>
        <sz val="14"/>
        <rFont val="Arial"/>
        <family val="2"/>
      </rPr>
      <t xml:space="preserve"> "</t>
    </r>
    <r>
      <rPr>
        <b val="true"/>
        <sz val="14"/>
        <rFont val="Arial"/>
        <family val="2"/>
      </rPr>
      <t xml:space="preserve">Luna piena</t>
    </r>
    <r>
      <rPr>
        <sz val="14"/>
        <rFont val="Arial"/>
        <family val="2"/>
      </rPr>
      <t xml:space="preserve">"; se l'età della luna è =22</t>
    </r>
    <r>
      <rPr>
        <b val="true"/>
        <sz val="14"/>
        <rFont val="Arial"/>
        <family val="2"/>
      </rPr>
      <t xml:space="preserve"> o </t>
    </r>
    <r>
      <rPr>
        <sz val="14"/>
        <rFont val="Arial"/>
        <family val="2"/>
      </rPr>
      <t xml:space="preserve">23 "</t>
    </r>
    <r>
      <rPr>
        <b val="true"/>
        <sz val="14"/>
        <rFont val="Arial"/>
        <family val="2"/>
      </rPr>
      <t xml:space="preserve">Ultimo quarto</t>
    </r>
    <r>
      <rPr>
        <sz val="14"/>
        <rFont val="Arial"/>
        <family val="2"/>
      </rPr>
      <t xml:space="preserve">"; se l'età della luna va da </t>
    </r>
    <r>
      <rPr>
        <b val="true"/>
        <sz val="14"/>
        <rFont val="Arial"/>
        <family val="2"/>
      </rPr>
      <t xml:space="preserve">1</t>
    </r>
    <r>
      <rPr>
        <sz val="14"/>
        <rFont val="Arial"/>
        <family val="2"/>
      </rPr>
      <t xml:space="preserve"> a </t>
    </r>
    <r>
      <rPr>
        <b val="true"/>
        <sz val="14"/>
        <rFont val="Arial"/>
        <family val="2"/>
      </rPr>
      <t xml:space="preserve">14</t>
    </r>
    <r>
      <rPr>
        <sz val="14"/>
        <rFont val="Arial"/>
        <family val="2"/>
      </rPr>
      <t xml:space="preserve"> "</t>
    </r>
    <r>
      <rPr>
        <b val="true"/>
        <sz val="14"/>
        <rFont val="Arial"/>
        <family val="2"/>
      </rPr>
      <t xml:space="preserve">Luna crescente</t>
    </r>
    <r>
      <rPr>
        <sz val="14"/>
        <rFont val="Arial"/>
        <family val="2"/>
      </rPr>
      <t xml:space="preserve">" e se infine l'età della luna va da </t>
    </r>
    <r>
      <rPr>
        <b val="true"/>
        <sz val="14"/>
        <rFont val="Arial"/>
        <family val="2"/>
      </rPr>
      <t xml:space="preserve">16</t>
    </r>
    <r>
      <rPr>
        <sz val="14"/>
        <rFont val="Arial"/>
        <family val="2"/>
      </rPr>
      <t xml:space="preserve"> a </t>
    </r>
    <r>
      <rPr>
        <b val="true"/>
        <sz val="14"/>
        <rFont val="Arial"/>
        <family val="2"/>
      </rPr>
      <t xml:space="preserve">29</t>
    </r>
    <r>
      <rPr>
        <sz val="14"/>
        <rFont val="Arial"/>
        <family val="2"/>
      </rPr>
      <t xml:space="preserve"> "</t>
    </r>
    <r>
      <rPr>
        <b val="true"/>
        <sz val="14"/>
        <rFont val="Arial"/>
        <family val="2"/>
      </rPr>
      <t xml:space="preserve">Luna calante</t>
    </r>
    <r>
      <rPr>
        <sz val="14"/>
        <rFont val="Arial"/>
        <family val="2"/>
      </rPr>
      <t xml:space="preserve">".</t>
    </r>
  </si>
  <si>
    <t xml:space="preserve">3- Calcolo della Domenica di Pasqua (valido per il periodo 1900 – 2199)</t>
  </si>
  <si>
    <r>
      <rPr>
        <sz val="14"/>
        <rFont val="Arial"/>
        <family val="2"/>
      </rPr>
      <t xml:space="preserve">Per poter calcolare la data del giorno di </t>
    </r>
    <r>
      <rPr>
        <b val="true"/>
        <sz val="14"/>
        <rFont val="Arial"/>
        <family val="2"/>
      </rPr>
      <t xml:space="preserve">Pasqua</t>
    </r>
    <r>
      <rPr>
        <sz val="14"/>
        <rFont val="Arial"/>
        <family val="2"/>
      </rPr>
      <t xml:space="preserve"> bisogna prima calcolare la data dell'ultimo </t>
    </r>
    <r>
      <rPr>
        <b val="true"/>
        <sz val="14"/>
        <rFont val="Arial"/>
        <family val="2"/>
      </rPr>
      <t xml:space="preserve">plenilunio di Marzo</t>
    </r>
    <r>
      <rPr>
        <sz val="14"/>
        <rFont val="Arial"/>
        <family val="2"/>
      </rPr>
      <t xml:space="preserve">.
Detto calcolo si effettua sottraendo a </t>
    </r>
    <r>
      <rPr>
        <b val="true"/>
        <sz val="14"/>
        <rFont val="Arial"/>
        <family val="2"/>
      </rPr>
      <t xml:space="preserve">30</t>
    </r>
    <r>
      <rPr>
        <sz val="14"/>
        <rFont val="Arial"/>
        <family val="2"/>
      </rPr>
      <t xml:space="preserve"> l'</t>
    </r>
    <r>
      <rPr>
        <b val="true"/>
        <sz val="14"/>
        <rFont val="Arial"/>
        <family val="2"/>
      </rPr>
      <t xml:space="preserve">Epatta</t>
    </r>
    <r>
      <rPr>
        <sz val="14"/>
        <rFont val="Arial"/>
        <family val="2"/>
      </rPr>
      <t xml:space="preserve"> e aggiungendo </t>
    </r>
    <r>
      <rPr>
        <b val="true"/>
        <sz val="14"/>
        <rFont val="Arial"/>
        <family val="2"/>
      </rPr>
      <t xml:space="preserve">14</t>
    </r>
    <r>
      <rPr>
        <sz val="14"/>
        <rFont val="Arial"/>
        <family val="2"/>
      </rPr>
      <t xml:space="preserve"> (i gg. intercorrenti dal novilunio al plenilunio); se tale valore è </t>
    </r>
    <r>
      <rPr>
        <b val="true"/>
        <sz val="14"/>
        <rFont val="Arial"/>
        <family val="2"/>
      </rPr>
      <t xml:space="preserve">maggiore</t>
    </r>
    <r>
      <rPr>
        <sz val="14"/>
        <rFont val="Arial"/>
        <family val="2"/>
      </rPr>
      <t xml:space="preserve"> o </t>
    </r>
    <r>
      <rPr>
        <b val="true"/>
        <sz val="14"/>
        <rFont val="Arial"/>
        <family val="2"/>
      </rPr>
      <t xml:space="preserve">uguale 21</t>
    </r>
    <r>
      <rPr>
        <sz val="14"/>
        <rFont val="Arial"/>
        <family val="2"/>
      </rPr>
      <t xml:space="preserve"> o </t>
    </r>
    <r>
      <rPr>
        <b val="true"/>
        <sz val="14"/>
        <rFont val="Arial"/>
        <family val="2"/>
      </rPr>
      <t xml:space="preserve">minore</t>
    </r>
    <r>
      <rPr>
        <sz val="14"/>
        <rFont val="Arial"/>
        <family val="2"/>
      </rPr>
      <t xml:space="preserve"> o</t>
    </r>
    <r>
      <rPr>
        <b val="true"/>
        <sz val="14"/>
        <rFont val="Arial"/>
        <family val="2"/>
      </rPr>
      <t xml:space="preserve"> uguale</t>
    </r>
    <r>
      <rPr>
        <sz val="14"/>
        <rFont val="Arial"/>
        <family val="2"/>
      </rPr>
      <t xml:space="preserve"> a </t>
    </r>
    <r>
      <rPr>
        <b val="true"/>
        <sz val="14"/>
        <rFont val="Arial"/>
        <family val="2"/>
      </rPr>
      <t xml:space="preserve">31</t>
    </r>
    <r>
      <rPr>
        <sz val="14"/>
        <rFont val="Arial"/>
        <family val="2"/>
      </rPr>
      <t xml:space="preserve">, quello sarà il giorno del mese di Marzo in cui cade il </t>
    </r>
    <r>
      <rPr>
        <b val="true"/>
        <sz val="14"/>
        <rFont val="Arial"/>
        <family val="2"/>
      </rPr>
      <t xml:space="preserve">plenilunio</t>
    </r>
    <r>
      <rPr>
        <sz val="14"/>
        <rFont val="Arial"/>
        <family val="2"/>
      </rPr>
      <t xml:space="preserve">; in caso contrario occorrerà prendere in considerazione il plenilunio successivo </t>
    </r>
    <r>
      <rPr>
        <b val="true"/>
        <sz val="14"/>
        <rFont val="Arial"/>
        <family val="2"/>
      </rPr>
      <t xml:space="preserve">sommando</t>
    </r>
    <r>
      <rPr>
        <sz val="14"/>
        <rFont val="Arial"/>
        <family val="2"/>
      </rPr>
      <t xml:space="preserve"> altri </t>
    </r>
    <r>
      <rPr>
        <b val="true"/>
        <sz val="14"/>
        <rFont val="Arial"/>
        <family val="2"/>
      </rPr>
      <t xml:space="preserve">30 giorni</t>
    </r>
    <r>
      <rPr>
        <sz val="14"/>
        <rFont val="Arial"/>
        <family val="2"/>
      </rPr>
      <t xml:space="preserve"> al valore appena trovato. Tuttavia nel caso in cui l'</t>
    </r>
    <r>
      <rPr>
        <b val="true"/>
        <sz val="14"/>
        <rFont val="Arial"/>
        <family val="2"/>
      </rPr>
      <t xml:space="preserve">Epatta</t>
    </r>
    <r>
      <rPr>
        <sz val="14"/>
        <rFont val="Arial"/>
        <family val="2"/>
      </rPr>
      <t xml:space="preserve"> sia uguale a </t>
    </r>
    <r>
      <rPr>
        <b val="true"/>
        <sz val="14"/>
        <rFont val="Arial"/>
        <family val="2"/>
      </rPr>
      <t xml:space="preserve">24</t>
    </r>
    <r>
      <rPr>
        <sz val="14"/>
        <rFont val="Arial"/>
        <family val="2"/>
      </rPr>
      <t xml:space="preserve"> (oppure a 25 e contemporaneamente il relativo Numero d'oro sia maggiore di 11 – eventualità che comunque non si verificherà mai nell'arco di tempo da noi preso in considerazione: </t>
    </r>
    <r>
      <rPr>
        <b val="true"/>
        <sz val="14"/>
        <rFont val="Arial"/>
        <family val="2"/>
      </rPr>
      <t xml:space="preserve">1900-2199</t>
    </r>
    <r>
      <rPr>
        <sz val="14"/>
        <rFont val="Arial"/>
        <family val="2"/>
      </rPr>
      <t xml:space="preserve">) andranno aggiunti solo </t>
    </r>
    <r>
      <rPr>
        <b val="true"/>
        <sz val="14"/>
        <rFont val="Arial"/>
        <family val="2"/>
      </rPr>
      <t xml:space="preserve">29</t>
    </r>
    <r>
      <rPr>
        <sz val="14"/>
        <rFont val="Arial"/>
        <family val="2"/>
      </rPr>
      <t xml:space="preserve"> giorni anziché 30.
</t>
    </r>
    <r>
      <rPr>
        <b val="true"/>
        <sz val="14"/>
        <rFont val="Arial"/>
        <family val="2"/>
      </rPr>
      <t xml:space="preserve">– Es. Pasqua 1990</t>
    </r>
    <r>
      <rPr>
        <sz val="14"/>
        <rFont val="Arial"/>
        <family val="2"/>
      </rPr>
      <t xml:space="preserve">: 30 – 3 (Epatta) + 14 = 41 (&gt; 31) - 31 (dato che Marzo ha 31 giorni) = 10, la data del plenilunio antecedente la Pasqua sarà martedì 10 aprile 1990 per cui la Pasqua cadrà la successiva domenica 15 Aprile 1990
</t>
    </r>
    <r>
      <rPr>
        <b val="true"/>
        <sz val="14"/>
        <rFont val="Arial"/>
        <family val="2"/>
      </rPr>
      <t xml:space="preserve">– Es. Pasqua 2000</t>
    </r>
    <r>
      <rPr>
        <sz val="14"/>
        <rFont val="Arial"/>
        <family val="2"/>
      </rPr>
      <t xml:space="preserve">: 30 – 24 (Epatta) + 14 = 20 (&lt;21) + 29 = 49 – 31 (dato che Marzo ha 31 giorni) = 18, la data del plenilunio antecedente la Pasqua sarà martedì 18 Aprile 2000 per cui la Pasqua cadrà la successiva domenica 23 Aprile 2000.
</t>
    </r>
    <r>
      <rPr>
        <b val="true"/>
        <sz val="14"/>
        <rFont val="Arial"/>
        <family val="2"/>
      </rPr>
      <t xml:space="preserve">– Es. Pasqua 2016</t>
    </r>
    <r>
      <rPr>
        <sz val="14"/>
        <rFont val="Arial"/>
        <family val="2"/>
      </rPr>
      <t xml:space="preserve">: 30 – 21 (Epatta) + 14 = 23 (&gt;21 e &lt;31), la data del plenilunio antecedente la Pasqua sarà mercoledì 23 Marzo 2016 per cui la Pasqua cadrà la successiva domenica 27 Marzo 2016.</t>
    </r>
  </si>
  <si>
    <r>
      <rPr>
        <b val="true"/>
        <sz val="13"/>
        <rFont val="Arial"/>
        <family val="2"/>
      </rPr>
      <t xml:space="preserve">Quest'opera è distribuita con LicenzaCreative Commons Attribuzione - Condividi allo stesso modo 4.0 Internazionale.</t>
    </r>
    <r>
      <rPr>
        <b val="true"/>
        <sz val="13"/>
        <color rgb="FF0000FF"/>
        <rFont val="Arial"/>
        <family val="2"/>
      </rPr>
      <t xml:space="preserve">http://creativecommons.org/licenses/by-sa/4.0/</t>
    </r>
  </si>
  <si>
    <r>
      <rPr>
        <sz val="11"/>
        <rFont val="Arial"/>
        <family val="2"/>
      </rPr>
      <t xml:space="preserve">Quest'opera è distribuita con LicenzaCreative Commons Attribuzione - Condividi allo stesso modo 4.0 Internazionale.</t>
    </r>
    <r>
      <rPr>
        <sz val="11"/>
        <color rgb="FF0000FF"/>
        <rFont val="Arial"/>
        <family val="2"/>
      </rPr>
      <t xml:space="preserve">http://creativecommons.org/licenses/by-sa/4.0/</t>
    </r>
  </si>
  <si>
    <t xml:space="preserve">Questo modello di foglio elettronico è distribuito con la convinzione che possa essere utile, ma SENZA NESSUNA GARANZIA, IMPLICITA O ESPLICITA, di nessun genere. In nessun caso l'autore potrà essere ritenuto responsabile per qualsiasi danno diretto, indiretto o accidentale dovuto all'uso di questo prodotto, inclusi (ma non limitati a) perdita di beni, dati, profitti o quant'altro. L'USO DI QUESTO MODELLO DI FOGLIO DI CALCOLO COSTITUISCE DI PER SÈ IMPLICITA ACCETTAZIONE DI QUANTO SOPRA, NONCHÉ DEI TERMINI DELLA LICENZA D'USO.</t>
  </si>
  <si>
    <t xml:space="preserve">This spreadsheet model is distributed with the belief that it will be useful, but WITHOUT ANY WARRANTY, IMPLIED OR EXPRESS, of any kind. In no event shall the author be liable for any direct, indirect or incidental damages due to the use of this product, including (but not limited to) loss of property, data, profits or whatever. USE OF THIS MODEL SHEET OF CALCULATION IS IN ITSELF IMPLIED ACCEPTANCE OF THE FOREGOING, AND THE TERMS OF THE LICENSE.</t>
  </si>
  <si>
    <r>
      <rPr>
        <b val="true"/>
        <sz val="13"/>
        <color rgb="FF000000"/>
        <rFont val="Arial"/>
        <family val="2"/>
      </rPr>
      <t xml:space="preserve">Ti piace il mio lavoro ?   Pensi che sia utile ?
</t>
    </r>
    <r>
      <rPr>
        <b val="true"/>
        <sz val="13"/>
        <color rgb="FFFF0000"/>
        <rFont val="Arial"/>
        <family val="2"/>
      </rPr>
      <t xml:space="preserve">Inviami un email di incoraggiamento, magari per segnalarmi possibili malfunzionamenti, bugs o, meglio ancora, eventuali suggerimenti per migliorare il presente lavoro.</t>
    </r>
  </si>
  <si>
    <r>
      <rPr>
        <b val="true"/>
        <sz val="13"/>
        <color rgb="FF191919"/>
        <rFont val="ArialMT"/>
        <family val="2"/>
      </rPr>
      <t xml:space="preserve">Like my work ?  Do you think that it is useful ?
</t>
    </r>
    <r>
      <rPr>
        <b val="true"/>
        <sz val="13"/>
        <color rgb="FFFF0000"/>
        <rFont val="ArialMT"/>
        <family val="2"/>
      </rPr>
      <t xml:space="preserve">Send me an email of encouragement, perhaps to signal me possible malfunctions, bugs or, better yet, any suggestions to improve this work.</t>
    </r>
  </si>
  <si>
    <r>
      <rPr>
        <b val="true"/>
        <u val="single"/>
        <sz val="13"/>
        <color rgb="FFFF0000"/>
        <rFont val="Arial"/>
        <family val="2"/>
      </rPr>
      <t xml:space="preserve">per contatti</t>
    </r>
    <r>
      <rPr>
        <b val="true"/>
        <sz val="13"/>
        <color rgb="FFFF0000"/>
        <rFont val="Arial"/>
        <family val="2"/>
      </rPr>
      <t xml:space="preserve">:</t>
    </r>
  </si>
  <si>
    <t xml:space="preserve">mailto:arck-a.borghini@libero.it</t>
  </si>
  <si>
    <t xml:space="preserve">Pubblicato in collaborazione con:</t>
  </si>
  <si>
    <t xml:space="preserve">http://www.libresoftwareclub.it/</t>
  </si>
</sst>
</file>

<file path=xl/styles.xml><?xml version="1.0" encoding="utf-8"?>
<styleSheet xmlns="http://schemas.openxmlformats.org/spreadsheetml/2006/main">
  <numFmts count="7">
    <numFmt numFmtId="164" formatCode="General"/>
    <numFmt numFmtId="165" formatCode="[$€-410]\ #,##0.00;[RED]\-[$€-410]\ #,##0.00"/>
    <numFmt numFmtId="166" formatCode="DDDD, MMMM\ D&quot;, &quot;YYYY"/>
    <numFmt numFmtId="167" formatCode="MM/DD/YYYY"/>
    <numFmt numFmtId="168" formatCode="MM/DD/YY"/>
    <numFmt numFmtId="169" formatCode="MMMM\ D&quot;, &quot;YYYY"/>
    <numFmt numFmtId="170" formatCode="&quot;TRUE&quot;;&quot;TRUE&quot;;&quot;FALSE&quot;"/>
  </numFmts>
  <fonts count="64">
    <font>
      <sz val="10"/>
      <name val="Arial"/>
      <family val="2"/>
    </font>
    <font>
      <sz val="10"/>
      <name val="Arial"/>
      <family val="0"/>
    </font>
    <font>
      <sz val="10"/>
      <name val="Arial"/>
      <family val="0"/>
    </font>
    <font>
      <sz val="10"/>
      <name val="Arial"/>
      <family val="0"/>
    </font>
    <font>
      <u val="single"/>
      <sz val="10"/>
      <name val="Arial Unicode MS"/>
      <family val="2"/>
    </font>
    <font>
      <sz val="10"/>
      <name val="Arial Unicode MS"/>
      <family val="2"/>
    </font>
    <font>
      <b val="true"/>
      <shadow val="true"/>
      <sz val="48"/>
      <color rgb="FF9900FF"/>
      <name val="Arial"/>
      <family val="2"/>
    </font>
    <font>
      <b val="true"/>
      <shadow val="true"/>
      <sz val="20"/>
      <color rgb="FF9900FF"/>
      <name val="Arial"/>
      <family val="2"/>
    </font>
    <font>
      <b val="true"/>
      <shadow val="true"/>
      <sz val="20"/>
      <color rgb="FF000000"/>
      <name val="Arial"/>
      <family val="2"/>
    </font>
    <font>
      <b val="true"/>
      <sz val="13"/>
      <color rgb="FF3333FF"/>
      <name val="Arial"/>
      <family val="2"/>
    </font>
    <font>
      <sz val="12"/>
      <name val="Arial"/>
      <family val="2"/>
    </font>
    <font>
      <b val="true"/>
      <shadow val="true"/>
      <sz val="14"/>
      <color rgb="FFCC0000"/>
      <name val="Arial"/>
      <family val="2"/>
    </font>
    <font>
      <b val="true"/>
      <i val="true"/>
      <shadow val="true"/>
      <sz val="14"/>
      <color rgb="FFCC0000"/>
      <name val="Arial"/>
      <family val="2"/>
    </font>
    <font>
      <b val="true"/>
      <sz val="15"/>
      <color rgb="FF800000"/>
      <name val="Arial"/>
      <family val="2"/>
    </font>
    <font>
      <b val="true"/>
      <sz val="16"/>
      <name val="Arial"/>
      <family val="2"/>
    </font>
    <font>
      <b val="true"/>
      <sz val="14"/>
      <name val="Arial"/>
      <family val="2"/>
    </font>
    <font>
      <b val="true"/>
      <sz val="20"/>
      <color rgb="FFFF0000"/>
      <name val="Arial"/>
      <family val="2"/>
    </font>
    <font>
      <b val="true"/>
      <sz val="22"/>
      <color rgb="FFFF0000"/>
      <name val="Arial"/>
      <family val="2"/>
    </font>
    <font>
      <b val="true"/>
      <sz val="16"/>
      <color rgb="FFCC0000"/>
      <name val="Arial"/>
      <family val="2"/>
    </font>
    <font>
      <b val="true"/>
      <sz val="14"/>
      <color rgb="FFFF0000"/>
      <name val="Arial"/>
      <family val="2"/>
    </font>
    <font>
      <b val="true"/>
      <sz val="14"/>
      <color rgb="FF000000"/>
      <name val="Arial"/>
      <family val="2"/>
    </font>
    <font>
      <b val="true"/>
      <sz val="14"/>
      <color rgb="FF000099"/>
      <name val="Arial"/>
      <family val="2"/>
    </font>
    <font>
      <b val="true"/>
      <sz val="15"/>
      <color rgb="FFFF0000"/>
      <name val="Arial"/>
      <family val="2"/>
    </font>
    <font>
      <b val="true"/>
      <sz val="12"/>
      <color rgb="FFFF0000"/>
      <name val="Arial"/>
      <family val="2"/>
    </font>
    <font>
      <b val="true"/>
      <sz val="10"/>
      <name val="Arial"/>
      <family val="2"/>
    </font>
    <font>
      <b val="true"/>
      <sz val="12"/>
      <color rgb="FFCC0000"/>
      <name val="Arial"/>
      <family val="2"/>
    </font>
    <font>
      <b val="true"/>
      <sz val="10"/>
      <color rgb="FFFF0000"/>
      <name val="Arial"/>
      <family val="2"/>
    </font>
    <font>
      <b val="true"/>
      <sz val="12"/>
      <name val="Arial"/>
      <family val="2"/>
    </font>
    <font>
      <b val="true"/>
      <sz val="36"/>
      <color rgb="FFFF0000"/>
      <name val="Arial"/>
      <family val="2"/>
    </font>
    <font>
      <b val="true"/>
      <sz val="13"/>
      <name val="Arial"/>
      <family val="2"/>
    </font>
    <font>
      <b val="true"/>
      <sz val="13"/>
      <color rgb="FFCC0000"/>
      <name val="Arial"/>
      <family val="2"/>
    </font>
    <font>
      <b val="true"/>
      <sz val="12"/>
      <color rgb="FF000000"/>
      <name val="Arial"/>
      <family val="2"/>
    </font>
    <font>
      <sz val="14"/>
      <color rgb="FF000099"/>
      <name val="Arial"/>
      <family val="2"/>
    </font>
    <font>
      <u val="single"/>
      <sz val="14"/>
      <color rgb="FF000099"/>
      <name val="Arial"/>
      <family val="2"/>
    </font>
    <font>
      <b val="true"/>
      <sz val="13"/>
      <color rgb="FF000000"/>
      <name val="Arial"/>
      <family val="2"/>
    </font>
    <font>
      <b val="true"/>
      <sz val="12"/>
      <color rgb="FF000099"/>
      <name val="Arial"/>
      <family val="2"/>
    </font>
    <font>
      <b val="true"/>
      <sz val="18"/>
      <color rgb="FFCC0000"/>
      <name val="Arial"/>
      <family val="2"/>
    </font>
    <font>
      <sz val="14"/>
      <color rgb="FF800000"/>
      <name val="Arial"/>
      <family val="2"/>
    </font>
    <font>
      <b val="true"/>
      <sz val="14"/>
      <color rgb="FF800000"/>
      <name val="Arial"/>
      <family val="2"/>
    </font>
    <font>
      <b val="true"/>
      <sz val="15"/>
      <name val="Arial"/>
      <family val="2"/>
    </font>
    <font>
      <b val="true"/>
      <sz val="18"/>
      <color rgb="FF0000CC"/>
      <name val="Arial"/>
      <family val="2"/>
    </font>
    <font>
      <sz val="14"/>
      <color rgb="FF000000"/>
      <name val="Arial"/>
      <family val="2"/>
    </font>
    <font>
      <sz val="14"/>
      <color rgb="FFFF0000"/>
      <name val="Arial"/>
      <family val="2"/>
    </font>
    <font>
      <sz val="10"/>
      <color rgb="FFCC0000"/>
      <name val="Arial"/>
      <family val="2"/>
    </font>
    <font>
      <sz val="10"/>
      <color rgb="FF000099"/>
      <name val="Arial"/>
      <family val="2"/>
    </font>
    <font>
      <sz val="10"/>
      <color rgb="FF000000"/>
      <name val="Arial"/>
      <family val="2"/>
    </font>
    <font>
      <sz val="10"/>
      <color rgb="FFFF0000"/>
      <name val="Arial"/>
      <family val="2"/>
    </font>
    <font>
      <b val="true"/>
      <sz val="14"/>
      <color rgb="FFCC0000"/>
      <name val="Arial"/>
      <family val="2"/>
    </font>
    <font>
      <b val="true"/>
      <sz val="14"/>
      <color rgb="FF0000CC"/>
      <name val="Arial"/>
      <family val="2"/>
    </font>
    <font>
      <b val="true"/>
      <sz val="16"/>
      <color rgb="FFFF0000"/>
      <name val="Arial"/>
      <family val="2"/>
    </font>
    <font>
      <b val="true"/>
      <sz val="13"/>
      <color rgb="FF000099"/>
      <name val="Arial"/>
      <family val="2"/>
    </font>
    <font>
      <b val="true"/>
      <sz val="13"/>
      <color rgb="FFFF0000"/>
      <name val="Arial"/>
      <family val="2"/>
    </font>
    <font>
      <sz val="13"/>
      <name val="Arial"/>
      <family val="2"/>
    </font>
    <font>
      <sz val="14"/>
      <name val="Arial"/>
      <family val="2"/>
    </font>
    <font>
      <b val="true"/>
      <u val="single"/>
      <sz val="14"/>
      <name val="Arial"/>
      <family val="2"/>
    </font>
    <font>
      <b val="true"/>
      <sz val="24"/>
      <color rgb="FFCC0000"/>
      <name val="Arial"/>
      <family val="2"/>
    </font>
    <font>
      <b val="true"/>
      <sz val="13"/>
      <color rgb="FF0000FF"/>
      <name val="Arial"/>
      <family val="2"/>
    </font>
    <font>
      <sz val="11"/>
      <name val="Arial"/>
      <family val="2"/>
    </font>
    <font>
      <sz val="11"/>
      <color rgb="FF0000FF"/>
      <name val="Arial"/>
      <family val="2"/>
    </font>
    <font>
      <b val="true"/>
      <sz val="13"/>
      <color rgb="FF191919"/>
      <name val="ArialMT"/>
      <family val="2"/>
    </font>
    <font>
      <b val="true"/>
      <sz val="13"/>
      <color rgb="FFFF0000"/>
      <name val="ArialMT"/>
      <family val="2"/>
    </font>
    <font>
      <b val="true"/>
      <u val="single"/>
      <sz val="13"/>
      <color rgb="FFFF0000"/>
      <name val="Arial"/>
      <family val="2"/>
    </font>
    <font>
      <b val="true"/>
      <sz val="14"/>
      <color rgb="FF0000FF"/>
      <name val="Arial"/>
      <family val="2"/>
    </font>
    <font>
      <sz val="10"/>
      <color rgb="FF0000FF"/>
      <name val="Arial"/>
      <family val="2"/>
    </font>
  </fonts>
  <fills count="10">
    <fill>
      <patternFill patternType="none"/>
    </fill>
    <fill>
      <patternFill patternType="gray125"/>
    </fill>
    <fill>
      <patternFill patternType="solid">
        <fgColor rgb="FFFFFF00"/>
        <bgColor rgb="FFCCFF00"/>
      </patternFill>
    </fill>
    <fill>
      <patternFill patternType="solid">
        <fgColor rgb="FFFFFF99"/>
        <bgColor rgb="FFFFFFCC"/>
      </patternFill>
    </fill>
    <fill>
      <patternFill patternType="solid">
        <fgColor rgb="FFFFCCFF"/>
        <bgColor rgb="FFCCCCFF"/>
      </patternFill>
    </fill>
    <fill>
      <patternFill patternType="solid">
        <fgColor rgb="FFCCFFCC"/>
        <bgColor rgb="FFCCFFFF"/>
      </patternFill>
    </fill>
    <fill>
      <patternFill patternType="solid">
        <fgColor rgb="FFCCFFFF"/>
        <bgColor rgb="FFCCFFFF"/>
      </patternFill>
    </fill>
    <fill>
      <patternFill patternType="solid">
        <fgColor rgb="FFAECF00"/>
        <bgColor rgb="FFCCFF00"/>
      </patternFill>
    </fill>
    <fill>
      <patternFill patternType="solid">
        <fgColor rgb="FFCCCCFF"/>
        <bgColor rgb="FFC0C0C0"/>
      </patternFill>
    </fill>
    <fill>
      <patternFill patternType="solid">
        <fgColor rgb="FFFFFFCC"/>
        <bgColor rgb="FFFFFFFF"/>
      </patternFill>
    </fill>
  </fills>
  <borders count="3">
    <border diagonalUp="false" diagonalDown="false">
      <left/>
      <right/>
      <top/>
      <bottom/>
      <diagonal/>
    </border>
    <border diagonalUp="false" diagonalDown="false">
      <left style="thin">
        <color rgb="FFFF3333"/>
      </left>
      <right style="thin">
        <color rgb="FFFF3333"/>
      </right>
      <top style="thin">
        <color rgb="FFFF3333"/>
      </top>
      <bottom style="thin">
        <color rgb="FFFF3333"/>
      </bottom>
      <diagonal/>
    </border>
    <border diagonalUp="false" diagonalDown="false">
      <left style="thin">
        <color rgb="FF6666FF"/>
      </left>
      <right style="thin">
        <color rgb="FF6666FF"/>
      </right>
      <top style="thin">
        <color rgb="FF6666FF"/>
      </top>
      <bottom style="thin">
        <color rgb="FF6666FF"/>
      </bottom>
      <diagonal/>
    </border>
  </borders>
  <cellStyleXfs count="24">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110">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2" borderId="1" xfId="0" applyFont="true" applyBorder="true" applyAlignment="true" applyProtection="false">
      <alignment horizontal="center" vertical="center" textRotation="0" wrapText="false" indent="0" shrinkToFit="false"/>
      <protection locked="true" hidden="false"/>
    </xf>
    <xf numFmtId="164" fontId="9" fillId="0" borderId="0" xfId="0" applyFont="true" applyBorder="true" applyAlignment="true" applyProtection="false">
      <alignment horizontal="left" vertical="center" textRotation="0" wrapText="false" indent="0" shrinkToFit="false"/>
      <protection locked="true" hidden="false"/>
    </xf>
    <xf numFmtId="164" fontId="10" fillId="0" borderId="0" xfId="0" applyFont="true" applyBorder="false" applyAlignment="false" applyProtection="false">
      <alignment horizontal="general" vertical="bottom" textRotation="0" wrapText="false" indent="0" shrinkToFit="false"/>
      <protection locked="true" hidden="false"/>
    </xf>
    <xf numFmtId="164" fontId="11" fillId="0" borderId="0" xfId="0" applyFont="true" applyBorder="true" applyAlignment="true" applyProtection="false">
      <alignment horizontal="right" vertical="center" textRotation="0" wrapText="false" indent="0" shrinkToFit="false"/>
      <protection locked="true" hidden="false"/>
    </xf>
    <xf numFmtId="164" fontId="13" fillId="0" borderId="0" xfId="0" applyFont="true" applyBorder="false" applyAlignment="true" applyProtection="false">
      <alignment horizontal="center" vertical="center" textRotation="0" wrapText="false" indent="0" shrinkToFit="false"/>
      <protection locked="true" hidden="false"/>
    </xf>
    <xf numFmtId="164" fontId="14" fillId="0" borderId="0" xfId="0" applyFont="true" applyBorder="false" applyAlignment="true" applyProtection="false">
      <alignment horizontal="right" vertical="center" textRotation="0" wrapText="false" indent="0" shrinkToFit="false"/>
      <protection locked="true" hidden="false"/>
    </xf>
    <xf numFmtId="164" fontId="17" fillId="3" borderId="2" xfId="0" applyFont="true" applyBorder="true" applyAlignment="true" applyProtection="true">
      <alignment horizontal="center" vertical="center" textRotation="0" wrapText="false" indent="0" shrinkToFit="false"/>
      <protection locked="false" hidden="false"/>
    </xf>
    <xf numFmtId="164" fontId="0" fillId="0" borderId="0" xfId="0" applyFont="false" applyBorder="false" applyAlignment="true" applyProtection="false">
      <alignment horizontal="center" vertical="center" textRotation="0" wrapText="false" indent="0" shrinkToFit="false"/>
      <protection locked="true" hidden="false"/>
    </xf>
    <xf numFmtId="164" fontId="18" fillId="0" borderId="0" xfId="0" applyFont="true" applyBorder="false" applyAlignment="true" applyProtection="false">
      <alignment horizontal="center" vertical="center" textRotation="0" wrapText="false" indent="0" shrinkToFit="false"/>
      <protection locked="true" hidden="false"/>
    </xf>
    <xf numFmtId="164" fontId="15" fillId="0" borderId="0" xfId="0" applyFont="true" applyBorder="false" applyAlignment="true" applyProtection="false">
      <alignment horizontal="right" vertical="center" textRotation="0" wrapText="true" indent="0" shrinkToFit="false"/>
      <protection locked="true" hidden="false"/>
    </xf>
    <xf numFmtId="166" fontId="19" fillId="0" borderId="0" xfId="0" applyFont="true" applyBorder="false" applyAlignment="true" applyProtection="false">
      <alignment horizontal="left" vertical="center" textRotation="0" wrapText="false" indent="0" shrinkToFit="false"/>
      <protection locked="true" hidden="false"/>
    </xf>
    <xf numFmtId="164" fontId="20" fillId="0" borderId="0" xfId="0" applyFont="true" applyBorder="false" applyAlignment="true" applyProtection="false">
      <alignment horizontal="right" vertical="center" textRotation="0" wrapText="true" indent="0" shrinkToFit="false"/>
      <protection locked="true" hidden="false"/>
    </xf>
    <xf numFmtId="164" fontId="21" fillId="0" borderId="0" xfId="0" applyFont="true" applyBorder="false" applyAlignment="true" applyProtection="false">
      <alignment horizontal="right" vertical="center" textRotation="0" wrapText="false" indent="0" shrinkToFit="false"/>
      <protection locked="true" hidden="false"/>
    </xf>
    <xf numFmtId="167" fontId="22" fillId="0" borderId="0" xfId="0" applyFont="true" applyBorder="false" applyAlignment="true" applyProtection="false">
      <alignment horizontal="center" vertical="center" textRotation="0" wrapText="false" indent="0" shrinkToFit="false"/>
      <protection locked="true" hidden="false"/>
    </xf>
    <xf numFmtId="164" fontId="21" fillId="0" borderId="0" xfId="0" applyFont="true" applyBorder="false" applyAlignment="true" applyProtection="false">
      <alignment horizontal="right" vertical="center" textRotation="0" wrapText="false" indent="0" shrinkToFit="false"/>
      <protection locked="true" hidden="false"/>
    </xf>
    <xf numFmtId="164" fontId="22" fillId="0" borderId="0" xfId="0" applyFont="true" applyBorder="false" applyAlignment="true" applyProtection="false">
      <alignment horizontal="left" vertical="center" textRotation="0" wrapText="false" indent="0" shrinkToFit="false"/>
      <protection locked="true" hidden="false"/>
    </xf>
    <xf numFmtId="168" fontId="23" fillId="0" borderId="0" xfId="0" applyFont="true" applyBorder="false" applyAlignment="true" applyProtection="false">
      <alignment horizontal="center" vertical="center" textRotation="0" wrapText="false" indent="0" shrinkToFit="false"/>
      <protection locked="true" hidden="false"/>
    </xf>
    <xf numFmtId="164" fontId="24" fillId="0" borderId="0" xfId="0" applyFont="true" applyBorder="false" applyAlignment="true" applyProtection="false">
      <alignment horizontal="center" vertical="center" textRotation="0" wrapText="false" indent="0" shrinkToFit="false"/>
      <protection locked="true" hidden="false"/>
    </xf>
    <xf numFmtId="164" fontId="25" fillId="0" borderId="0" xfId="0" applyFont="true" applyBorder="false" applyAlignment="true" applyProtection="false">
      <alignment horizontal="center" vertical="center" textRotation="0" wrapText="false" indent="0" shrinkToFit="false"/>
      <protection locked="true" hidden="false"/>
    </xf>
    <xf numFmtId="164" fontId="14" fillId="0" borderId="0" xfId="0" applyFont="true" applyBorder="false" applyAlignment="true" applyProtection="false">
      <alignment horizontal="center" vertical="center" textRotation="0" wrapText="false" indent="0" shrinkToFit="false"/>
      <protection locked="true" hidden="false"/>
    </xf>
    <xf numFmtId="164" fontId="26" fillId="0" borderId="0" xfId="0" applyFont="true" applyBorder="false" applyAlignment="true" applyProtection="false">
      <alignment horizontal="center" vertical="center" textRotation="0" wrapText="false" indent="0" shrinkToFit="false"/>
      <protection locked="true" hidden="false"/>
    </xf>
    <xf numFmtId="166" fontId="23" fillId="0" borderId="0" xfId="0" applyFont="true" applyBorder="false" applyAlignment="true" applyProtection="false">
      <alignment horizontal="left" vertical="center" textRotation="0" wrapText="false" indent="0" shrinkToFit="false"/>
      <protection locked="true" hidden="false"/>
    </xf>
    <xf numFmtId="164" fontId="23" fillId="0" borderId="0" xfId="0" applyFont="true" applyBorder="false" applyAlignment="true" applyProtection="false">
      <alignment horizontal="center" vertical="center" textRotation="0" wrapText="false" indent="0" shrinkToFit="false"/>
      <protection locked="true" hidden="false"/>
    </xf>
    <xf numFmtId="169" fontId="27" fillId="0" borderId="0" xfId="0" applyFont="true" applyBorder="false" applyAlignment="true" applyProtection="false">
      <alignment horizontal="left" vertical="center" textRotation="0" wrapText="false" indent="0" shrinkToFit="false"/>
      <protection locked="true" hidden="false"/>
    </xf>
    <xf numFmtId="164" fontId="28" fillId="0" borderId="0" xfId="0" applyFont="true" applyBorder="false" applyAlignment="true" applyProtection="false">
      <alignment horizontal="center" vertical="center" textRotation="0" wrapText="false" indent="0" shrinkToFit="false"/>
      <protection locked="true" hidden="false"/>
    </xf>
    <xf numFmtId="164" fontId="29" fillId="4" borderId="0" xfId="0" applyFont="true" applyBorder="false" applyAlignment="true" applyProtection="false">
      <alignment horizontal="center" vertical="center" textRotation="0" wrapText="false" indent="0" shrinkToFit="false"/>
      <protection locked="true" hidden="false"/>
    </xf>
    <xf numFmtId="164" fontId="22" fillId="4" borderId="0" xfId="0" applyFont="true" applyBorder="false" applyAlignment="true" applyProtection="false">
      <alignment horizontal="center" vertical="center" textRotation="0" wrapText="true" indent="0" shrinkToFit="false"/>
      <protection locked="true" hidden="false"/>
    </xf>
    <xf numFmtId="164" fontId="30" fillId="4" borderId="0" xfId="0" applyFont="true" applyBorder="false" applyAlignment="true" applyProtection="false">
      <alignment horizontal="center" vertical="center" textRotation="0" wrapText="false" indent="0" shrinkToFit="false"/>
      <protection locked="true" hidden="false"/>
    </xf>
    <xf numFmtId="164" fontId="31" fillId="0" borderId="0" xfId="0" applyFont="true" applyBorder="false" applyAlignment="true" applyProtection="false">
      <alignment horizontal="center" vertical="center" textRotation="0" wrapText="false" indent="0" shrinkToFit="false"/>
      <protection locked="true" hidden="false"/>
    </xf>
    <xf numFmtId="167" fontId="23" fillId="0" borderId="0" xfId="0" applyFont="true" applyBorder="false" applyAlignment="true" applyProtection="false">
      <alignment horizontal="center" vertical="center" textRotation="0" wrapText="false" indent="0" shrinkToFit="false"/>
      <protection locked="true" hidden="false"/>
    </xf>
    <xf numFmtId="164" fontId="32" fillId="0" borderId="0" xfId="0" applyFont="true" applyBorder="false" applyAlignment="true" applyProtection="false">
      <alignment horizontal="justify" vertical="center" textRotation="0" wrapText="true" indent="0" shrinkToFit="false"/>
      <protection locked="true" hidden="false"/>
    </xf>
    <xf numFmtId="164" fontId="34" fillId="0" borderId="0" xfId="0" applyFont="true" applyBorder="false" applyAlignment="true" applyProtection="false">
      <alignment horizontal="center" vertical="center" textRotation="0" wrapText="false" indent="0" shrinkToFit="false"/>
      <protection locked="true" hidden="false"/>
    </xf>
    <xf numFmtId="164" fontId="22" fillId="0" borderId="0" xfId="0" applyFont="true" applyBorder="false" applyAlignment="true" applyProtection="false">
      <alignment horizontal="center" vertical="center" textRotation="0" wrapText="false" indent="0" shrinkToFit="false"/>
      <protection locked="true" hidden="false"/>
    </xf>
    <xf numFmtId="164" fontId="29" fillId="5" borderId="0" xfId="0" applyFont="true" applyBorder="false" applyAlignment="true" applyProtection="false">
      <alignment horizontal="center" vertical="center" textRotation="255" wrapText="false" indent="0" shrinkToFit="false"/>
      <protection locked="true" hidden="false"/>
    </xf>
    <xf numFmtId="169" fontId="35" fillId="0" borderId="0" xfId="0" applyFont="true" applyBorder="false" applyAlignment="true" applyProtection="false">
      <alignment horizontal="general" vertical="center" textRotation="0" wrapText="false" indent="0" shrinkToFit="false"/>
      <protection locked="true" hidden="false"/>
    </xf>
    <xf numFmtId="164" fontId="36" fillId="5" borderId="0" xfId="0" applyFont="true" applyBorder="false" applyAlignment="true" applyProtection="false">
      <alignment horizontal="center" vertical="center" textRotation="255" wrapText="false" indent="0" shrinkToFit="false"/>
      <protection locked="true" hidden="false"/>
    </xf>
    <xf numFmtId="164" fontId="0" fillId="0" borderId="0" xfId="0" applyFont="false" applyBorder="false" applyAlignment="false" applyProtection="false">
      <alignment horizontal="general" vertical="bottom" textRotation="0" wrapText="false" indent="0" shrinkToFit="false"/>
      <protection locked="true" hidden="false"/>
    </xf>
    <xf numFmtId="164" fontId="37" fillId="0" borderId="0" xfId="0" applyFont="true" applyBorder="false" applyAlignment="true" applyProtection="false">
      <alignment horizontal="justify" vertical="center" textRotation="0" wrapText="true" indent="0" shrinkToFit="false"/>
      <protection locked="true" hidden="false"/>
    </xf>
    <xf numFmtId="164" fontId="34" fillId="0" borderId="0" xfId="0" applyFont="true" applyBorder="false" applyAlignment="true" applyProtection="false">
      <alignment horizontal="center" vertical="center" textRotation="0" wrapText="false" indent="0" shrinkToFit="false"/>
      <protection locked="true" hidden="false"/>
    </xf>
    <xf numFmtId="164" fontId="35" fillId="0" borderId="0" xfId="0" applyFont="true" applyBorder="false" applyAlignment="true" applyProtection="false">
      <alignment horizontal="center" vertical="center" textRotation="0" wrapText="false" indent="0" shrinkToFit="false"/>
      <protection locked="true" hidden="false"/>
    </xf>
    <xf numFmtId="164" fontId="34" fillId="3" borderId="0" xfId="0" applyFont="true" applyBorder="false" applyAlignment="true" applyProtection="false">
      <alignment horizontal="center" vertical="center" textRotation="0" wrapText="false" indent="0" shrinkToFit="false"/>
      <protection locked="true" hidden="false"/>
    </xf>
    <xf numFmtId="164" fontId="22" fillId="3" borderId="0" xfId="0" applyFont="true" applyBorder="false" applyAlignment="true" applyProtection="false">
      <alignment horizontal="center" vertical="center" textRotation="0" wrapText="true" indent="0" shrinkToFit="false"/>
      <protection locked="true" hidden="false"/>
    </xf>
    <xf numFmtId="164" fontId="39" fillId="3" borderId="0" xfId="0" applyFont="true" applyBorder="false" applyAlignment="true" applyProtection="false">
      <alignment horizontal="center" vertical="center" textRotation="0" wrapText="false" indent="0" shrinkToFit="false"/>
      <protection locked="true" hidden="false"/>
    </xf>
    <xf numFmtId="164" fontId="34" fillId="6" borderId="0" xfId="0" applyFont="true" applyBorder="false" applyAlignment="true" applyProtection="false">
      <alignment horizontal="center" vertical="center" textRotation="0" wrapText="false" indent="0" shrinkToFit="false"/>
      <protection locked="true" hidden="false"/>
    </xf>
    <xf numFmtId="164" fontId="22" fillId="6" borderId="0" xfId="0" applyFont="true" applyBorder="false" applyAlignment="true" applyProtection="false">
      <alignment horizontal="center" vertical="center" textRotation="0" wrapText="false" indent="0" shrinkToFit="false"/>
      <protection locked="true" hidden="false"/>
    </xf>
    <xf numFmtId="164" fontId="29" fillId="6" borderId="0" xfId="0" applyFont="true" applyBorder="false" applyAlignment="true" applyProtection="false">
      <alignment horizontal="center" vertical="center" textRotation="0" wrapText="false" indent="0" shrinkToFit="false"/>
      <protection locked="true" hidden="false"/>
    </xf>
    <xf numFmtId="164" fontId="31" fillId="0" borderId="0" xfId="0" applyFont="true" applyBorder="false" applyAlignment="true" applyProtection="false">
      <alignment horizontal="left" vertical="center" textRotation="0" wrapText="false" indent="0" shrinkToFit="false"/>
      <protection locked="true" hidden="false"/>
    </xf>
    <xf numFmtId="164" fontId="29" fillId="7" borderId="0" xfId="0" applyFont="true" applyBorder="false" applyAlignment="true" applyProtection="false">
      <alignment horizontal="center" vertical="center" textRotation="255" wrapText="false" indent="0" shrinkToFit="false"/>
      <protection locked="true" hidden="false"/>
    </xf>
    <xf numFmtId="164" fontId="40" fillId="7" borderId="0" xfId="0" applyFont="true" applyBorder="false" applyAlignment="true" applyProtection="false">
      <alignment horizontal="center" vertical="center" textRotation="255" wrapText="false" indent="0" shrinkToFit="false"/>
      <protection locked="true" hidden="false"/>
    </xf>
    <xf numFmtId="164" fontId="34" fillId="8" borderId="0" xfId="0" applyFont="true" applyBorder="false" applyAlignment="true" applyProtection="false">
      <alignment horizontal="center" vertical="center" textRotation="0" wrapText="false" indent="0" shrinkToFit="false"/>
      <protection locked="true" hidden="false"/>
    </xf>
    <xf numFmtId="164" fontId="22" fillId="8" borderId="0" xfId="0" applyFont="true" applyBorder="false" applyAlignment="true" applyProtection="false">
      <alignment horizontal="center" vertical="center" textRotation="0" wrapText="true" indent="0" shrinkToFit="false"/>
      <protection locked="true" hidden="false"/>
    </xf>
    <xf numFmtId="164" fontId="39" fillId="8" borderId="0" xfId="0" applyFont="true" applyBorder="false" applyAlignment="true" applyProtection="false">
      <alignment horizontal="center" vertical="center" textRotation="0" wrapText="false" indent="0" shrinkToFit="false"/>
      <protection locked="true" hidden="false"/>
    </xf>
    <xf numFmtId="164" fontId="32" fillId="0" borderId="0" xfId="0" applyFont="true" applyBorder="false" applyAlignment="true" applyProtection="false">
      <alignment horizontal="center" vertical="bottom" textRotation="0" wrapText="false" indent="0" shrinkToFit="false"/>
      <protection locked="true" hidden="false"/>
    </xf>
    <xf numFmtId="164" fontId="41" fillId="0" borderId="0" xfId="0" applyFont="true" applyBorder="false" applyAlignment="true" applyProtection="false">
      <alignment horizontal="center" vertical="bottom" textRotation="0" wrapText="false" indent="0" shrinkToFit="false"/>
      <protection locked="true" hidden="false"/>
    </xf>
    <xf numFmtId="164" fontId="42" fillId="0" borderId="0" xfId="0" applyFont="true" applyBorder="false" applyAlignment="true" applyProtection="false">
      <alignment horizontal="center" vertical="bottom" textRotation="0" wrapText="false" indent="0" shrinkToFit="false"/>
      <protection locked="true" hidden="false"/>
    </xf>
    <xf numFmtId="164" fontId="43" fillId="0" borderId="0" xfId="0" applyFont="true" applyBorder="false" applyAlignment="true" applyProtection="false">
      <alignment horizontal="center" vertical="bottom" textRotation="0" wrapText="false" indent="0" shrinkToFit="false"/>
      <protection locked="true" hidden="false"/>
    </xf>
    <xf numFmtId="164" fontId="44" fillId="0" borderId="0" xfId="0" applyFont="true" applyBorder="false" applyAlignment="true" applyProtection="false">
      <alignment horizontal="center" vertical="bottom" textRotation="0" wrapText="false" indent="0" shrinkToFit="false"/>
      <protection locked="true" hidden="false"/>
    </xf>
    <xf numFmtId="164" fontId="45" fillId="0" borderId="0" xfId="0" applyFont="true" applyBorder="false" applyAlignment="true" applyProtection="false">
      <alignment horizontal="center" vertical="bottom" textRotation="0" wrapText="false" indent="0" shrinkToFit="false"/>
      <protection locked="true" hidden="false"/>
    </xf>
    <xf numFmtId="164" fontId="46" fillId="0" borderId="0" xfId="0" applyFont="true" applyBorder="false" applyAlignment="true" applyProtection="false">
      <alignment horizontal="center" vertical="bottom" textRotation="0" wrapText="false" indent="0" shrinkToFit="false"/>
      <protection locked="true" hidden="false"/>
    </xf>
    <xf numFmtId="164" fontId="46" fillId="0" borderId="0" xfId="0" applyFont="true" applyBorder="false" applyAlignment="false" applyProtection="false">
      <alignment horizontal="general" vertical="bottom" textRotation="0" wrapText="false" indent="0" shrinkToFit="false"/>
      <protection locked="true" hidden="false"/>
    </xf>
    <xf numFmtId="164" fontId="15" fillId="0" borderId="0" xfId="0" applyFont="true" applyBorder="false" applyAlignment="true" applyProtection="false">
      <alignment horizontal="center" vertical="center" textRotation="0" wrapText="false" indent="0" shrinkToFit="false"/>
      <protection locked="true" hidden="false"/>
    </xf>
    <xf numFmtId="164" fontId="21" fillId="0" borderId="0" xfId="0" applyFont="true" applyBorder="false" applyAlignment="true" applyProtection="false">
      <alignment horizontal="center" vertical="center" textRotation="0" wrapText="false" indent="0" shrinkToFit="false"/>
      <protection locked="true" hidden="false"/>
    </xf>
    <xf numFmtId="164" fontId="20" fillId="0" borderId="0" xfId="0" applyFont="true" applyBorder="false" applyAlignment="true" applyProtection="false">
      <alignment horizontal="center" vertical="center" textRotation="0" wrapText="true" indent="0" shrinkToFit="false"/>
      <protection locked="true" hidden="false"/>
    </xf>
    <xf numFmtId="164" fontId="19" fillId="0" borderId="0" xfId="0" applyFont="true" applyBorder="false" applyAlignment="true" applyProtection="false">
      <alignment horizontal="center" vertical="center" textRotation="0" wrapText="false" indent="0" shrinkToFit="false"/>
      <protection locked="true" hidden="false"/>
    </xf>
    <xf numFmtId="164" fontId="47" fillId="0" borderId="0" xfId="0" applyFont="true" applyBorder="false" applyAlignment="true" applyProtection="false">
      <alignment horizontal="center" vertical="center" textRotation="0" wrapText="false" indent="0" shrinkToFit="false"/>
      <protection locked="true" hidden="false"/>
    </xf>
    <xf numFmtId="164" fontId="27" fillId="0" borderId="0" xfId="0" applyFont="true" applyBorder="false" applyAlignment="true" applyProtection="false">
      <alignment horizontal="center" vertical="center" textRotation="0" wrapText="false" indent="0" shrinkToFit="false"/>
      <protection locked="true" hidden="false"/>
    </xf>
    <xf numFmtId="164" fontId="48" fillId="0" borderId="0" xfId="0" applyFont="true" applyBorder="false" applyAlignment="true" applyProtection="false">
      <alignment horizontal="center" vertical="center" textRotation="0" wrapText="true" indent="0" shrinkToFit="false"/>
      <protection locked="true" hidden="false"/>
    </xf>
    <xf numFmtId="164" fontId="48" fillId="0" borderId="0" xfId="0" applyFont="true" applyBorder="false" applyAlignment="true" applyProtection="false">
      <alignment horizontal="center" vertical="center" textRotation="0" wrapText="false" indent="0" shrinkToFit="false"/>
      <protection locked="true" hidden="false"/>
    </xf>
    <xf numFmtId="164" fontId="19" fillId="0" borderId="0" xfId="0" applyFont="true" applyBorder="false" applyAlignment="true" applyProtection="false">
      <alignment horizontal="center" vertical="center" textRotation="0" wrapText="false" indent="0" shrinkToFit="false"/>
      <protection locked="true" hidden="false"/>
    </xf>
    <xf numFmtId="164" fontId="27" fillId="0" borderId="0" xfId="0" applyFont="true" applyBorder="false" applyAlignment="true" applyProtection="false">
      <alignment horizontal="left" vertical="center" textRotation="0" wrapText="false" indent="0" shrinkToFit="false"/>
      <protection locked="true" hidden="false"/>
    </xf>
    <xf numFmtId="164" fontId="49" fillId="9" borderId="2" xfId="0" applyFont="true" applyBorder="true" applyAlignment="true" applyProtection="false">
      <alignment horizontal="center" vertical="center" textRotation="0" wrapText="false" indent="0" shrinkToFit="false"/>
      <protection locked="true" hidden="false"/>
    </xf>
    <xf numFmtId="164" fontId="19" fillId="0" borderId="0" xfId="0" applyFont="true" applyBorder="false" applyAlignment="true" applyProtection="false">
      <alignment horizontal="center" vertical="center" textRotation="0" wrapText="false" indent="0" shrinkToFit="false"/>
      <protection locked="true" hidden="false"/>
    </xf>
    <xf numFmtId="164" fontId="50" fillId="0" borderId="0" xfId="0" applyFont="true" applyBorder="false" applyAlignment="true" applyProtection="false">
      <alignment horizontal="center" vertical="bottom" textRotation="0" wrapText="false" indent="0" shrinkToFit="false"/>
      <protection locked="true" hidden="false"/>
    </xf>
    <xf numFmtId="164" fontId="34" fillId="0" borderId="0" xfId="0" applyFont="true" applyBorder="false" applyAlignment="true" applyProtection="false">
      <alignment horizontal="center" vertical="bottom" textRotation="0" wrapText="false" indent="0" shrinkToFit="false"/>
      <protection locked="true" hidden="false"/>
    </xf>
    <xf numFmtId="164" fontId="31" fillId="0" borderId="0" xfId="0" applyFont="true" applyBorder="false" applyAlignment="true" applyProtection="false">
      <alignment horizontal="right" vertical="center" textRotation="0" wrapText="true" indent="0" shrinkToFit="false"/>
      <protection locked="true" hidden="false"/>
    </xf>
    <xf numFmtId="164" fontId="35" fillId="0" borderId="0" xfId="0" applyFont="true" applyBorder="false" applyAlignment="true" applyProtection="false">
      <alignment horizontal="center" vertical="center" textRotation="0" wrapText="true" indent="0" shrinkToFit="false"/>
      <protection locked="true" hidden="false"/>
    </xf>
    <xf numFmtId="168" fontId="34" fillId="0" borderId="0" xfId="0" applyFont="true" applyBorder="false" applyAlignment="true" applyProtection="false">
      <alignment horizontal="center" vertical="center" textRotation="0" wrapText="false" indent="0" shrinkToFit="false"/>
      <protection locked="true" hidden="false"/>
    </xf>
    <xf numFmtId="167" fontId="23" fillId="0" borderId="0" xfId="0" applyFont="true" applyBorder="false" applyAlignment="true" applyProtection="false">
      <alignment horizontal="general" vertical="center" textRotation="0" wrapText="false" indent="0" shrinkToFit="false"/>
      <protection locked="true" hidden="false"/>
    </xf>
    <xf numFmtId="164" fontId="27" fillId="0" borderId="0" xfId="0" applyFont="true" applyBorder="false" applyAlignment="true" applyProtection="false">
      <alignment horizontal="left" vertical="center" textRotation="0" wrapText="false" indent="0" shrinkToFit="false"/>
      <protection locked="true" hidden="false"/>
    </xf>
    <xf numFmtId="164" fontId="27" fillId="0" borderId="0" xfId="0" applyFont="true" applyBorder="false" applyAlignment="true" applyProtection="false">
      <alignment horizontal="center" vertical="center" textRotation="0" wrapText="false" indent="0" shrinkToFit="false"/>
      <protection locked="true" hidden="false"/>
    </xf>
    <xf numFmtId="164" fontId="51" fillId="0" borderId="0" xfId="0" applyFont="true" applyBorder="false" applyAlignment="true" applyProtection="false">
      <alignment horizontal="center" vertical="center" textRotation="0" wrapText="false" indent="0" shrinkToFit="false"/>
      <protection locked="true" hidden="false"/>
    </xf>
    <xf numFmtId="166" fontId="51" fillId="0" borderId="0" xfId="0" applyFont="true" applyBorder="false" applyAlignment="true" applyProtection="false">
      <alignment horizontal="left" vertical="center" textRotation="0" wrapText="false" indent="0" shrinkToFit="false"/>
      <protection locked="true" hidden="false"/>
    </xf>
    <xf numFmtId="164" fontId="31" fillId="0" borderId="0" xfId="0" applyFont="true" applyBorder="false" applyAlignment="true" applyProtection="false">
      <alignment horizontal="center" vertical="center" textRotation="0" wrapText="true" indent="0" shrinkToFit="false"/>
      <protection locked="true" hidden="false"/>
    </xf>
    <xf numFmtId="164" fontId="52" fillId="0" borderId="0" xfId="0" applyFont="true" applyBorder="false" applyAlignment="false" applyProtection="false">
      <alignment horizontal="general" vertical="bottom" textRotation="0" wrapText="false" indent="0" shrinkToFit="false"/>
      <protection locked="true" hidden="false"/>
    </xf>
    <xf numFmtId="164" fontId="27" fillId="0" borderId="0" xfId="0" applyFont="true" applyBorder="false" applyAlignment="true" applyProtection="false">
      <alignment horizontal="center" vertical="center" textRotation="0" wrapText="false" indent="0" shrinkToFit="false"/>
      <protection locked="true" hidden="false"/>
    </xf>
    <xf numFmtId="164" fontId="52" fillId="0" borderId="0" xfId="0" applyFont="true" applyBorder="false" applyAlignment="true" applyProtection="false">
      <alignment horizontal="left" vertical="center" textRotation="0" wrapText="false" indent="0" shrinkToFit="false"/>
      <protection locked="true" hidden="false"/>
    </xf>
    <xf numFmtId="164" fontId="35" fillId="0" borderId="0" xfId="0" applyFont="true" applyBorder="false" applyAlignment="true" applyProtection="false">
      <alignment horizontal="right" vertical="center" textRotation="0" wrapText="true" indent="0" shrinkToFit="false"/>
      <protection locked="true" hidden="false"/>
    </xf>
    <xf numFmtId="166" fontId="51" fillId="0" borderId="0" xfId="0" applyFont="true" applyBorder="false" applyAlignment="true" applyProtection="false">
      <alignment horizontal="left" vertical="center" textRotation="0" wrapText="false" indent="0" shrinkToFit="false"/>
      <protection locked="true" hidden="false"/>
    </xf>
    <xf numFmtId="164" fontId="15" fillId="0" borderId="0" xfId="0" applyFont="true" applyBorder="false" applyAlignment="true" applyProtection="false">
      <alignment horizontal="center" vertical="center" textRotation="0" wrapText="false" indent="0" shrinkToFit="false"/>
      <protection locked="true" hidden="false"/>
    </xf>
    <xf numFmtId="164" fontId="10" fillId="0" borderId="0" xfId="0" applyFont="true" applyBorder="false" applyAlignment="true" applyProtection="false">
      <alignment horizontal="justify" vertical="top" textRotation="0" wrapText="true" indent="0" shrinkToFit="false"/>
      <protection locked="true" hidden="false"/>
    </xf>
    <xf numFmtId="164" fontId="38" fillId="0" borderId="0" xfId="0" applyFont="true" applyBorder="false" applyAlignment="true" applyProtection="false">
      <alignment horizontal="left" vertical="center" textRotation="0" wrapText="false" indent="0" shrinkToFit="false"/>
      <protection locked="true" hidden="false"/>
    </xf>
    <xf numFmtId="164" fontId="51" fillId="0" borderId="0" xfId="0" applyFont="true" applyBorder="false" applyAlignment="true" applyProtection="false">
      <alignment horizontal="left" vertical="center" textRotation="0" wrapText="false" indent="0" shrinkToFit="false"/>
      <protection locked="true" hidden="false"/>
    </xf>
    <xf numFmtId="164" fontId="53" fillId="0" borderId="0" xfId="0" applyFont="true" applyBorder="false" applyAlignment="true" applyProtection="false">
      <alignment horizontal="justify" vertical="top" textRotation="0" wrapText="true" indent="0" shrinkToFit="false"/>
      <protection locked="true" hidden="false"/>
    </xf>
    <xf numFmtId="164" fontId="38" fillId="0" borderId="0" xfId="0" applyFont="true" applyBorder="false" applyAlignment="true" applyProtection="false">
      <alignment horizontal="general" vertical="center" textRotation="0" wrapText="false" indent="0" shrinkToFit="false"/>
      <protection locked="true" hidden="false"/>
    </xf>
    <xf numFmtId="170" fontId="55" fillId="0" borderId="0" xfId="0" applyFont="true" applyBorder="false" applyAlignment="true" applyProtection="false">
      <alignment horizontal="center" vertical="center" textRotation="0" wrapText="false" indent="0" shrinkToFit="false"/>
      <protection locked="true" hidden="false"/>
    </xf>
    <xf numFmtId="164" fontId="25" fillId="0" borderId="0" xfId="0" applyFont="true" applyBorder="false" applyAlignment="true" applyProtection="false">
      <alignment horizontal="center" vertical="center" textRotation="0" wrapText="false" indent="0" shrinkToFit="false"/>
      <protection locked="true" hidden="false"/>
    </xf>
    <xf numFmtId="164" fontId="23" fillId="0" borderId="0" xfId="0" applyFont="true" applyBorder="false" applyAlignment="true" applyProtection="false">
      <alignment horizontal="center" vertical="center" textRotation="0" wrapText="false" indent="0" shrinkToFit="false"/>
      <protection locked="true" hidden="false"/>
    </xf>
    <xf numFmtId="164" fontId="21" fillId="0" borderId="0" xfId="0" applyFont="true" applyBorder="false" applyAlignment="true" applyProtection="false">
      <alignment horizontal="center" vertical="center" textRotation="0" wrapText="false" indent="0" shrinkToFit="false"/>
      <protection locked="true" hidden="false"/>
    </xf>
    <xf numFmtId="164" fontId="20" fillId="0" borderId="0" xfId="0" applyFont="true" applyBorder="false" applyAlignment="true" applyProtection="false">
      <alignment horizontal="center" vertical="center" textRotation="0" wrapText="false" indent="0" shrinkToFit="false"/>
      <protection locked="true" hidden="false"/>
    </xf>
    <xf numFmtId="164" fontId="29" fillId="0" borderId="0" xfId="0" applyFont="true" applyBorder="false" applyAlignment="true" applyProtection="false">
      <alignment horizontal="center" vertical="bottom" textRotation="0" wrapText="true" indent="0" shrinkToFit="false"/>
      <protection locked="true" hidden="false"/>
    </xf>
    <xf numFmtId="164" fontId="29" fillId="0" borderId="0" xfId="0" applyFont="true" applyBorder="false" applyAlignment="true" applyProtection="false">
      <alignment horizontal="center" vertical="center" textRotation="0" wrapText="true" indent="0" shrinkToFit="false"/>
      <protection locked="true" hidden="false"/>
    </xf>
    <xf numFmtId="164" fontId="59" fillId="0" borderId="0" xfId="0" applyFont="true" applyBorder="false" applyAlignment="true" applyProtection="false">
      <alignment horizontal="justify" vertical="center" textRotation="0" wrapText="true" indent="0" shrinkToFit="false"/>
      <protection locked="true" hidden="false"/>
    </xf>
    <xf numFmtId="164" fontId="34" fillId="9" borderId="0" xfId="0" applyFont="true" applyBorder="false" applyAlignment="true" applyProtection="false">
      <alignment horizontal="justify" vertical="center" textRotation="0" wrapText="true" indent="0" shrinkToFit="false"/>
      <protection locked="true" hidden="false"/>
    </xf>
    <xf numFmtId="164" fontId="59" fillId="9" borderId="0" xfId="0" applyFont="true" applyBorder="false" applyAlignment="true" applyProtection="false">
      <alignment horizontal="justify" vertical="center" textRotation="0" wrapText="true" indent="0" shrinkToFit="false"/>
      <protection locked="true" hidden="false"/>
    </xf>
    <xf numFmtId="164" fontId="27" fillId="3" borderId="0" xfId="0" applyFont="true" applyBorder="false" applyAlignment="false" applyProtection="false">
      <alignment horizontal="general" vertical="bottom" textRotation="0" wrapText="false" indent="0" shrinkToFit="false"/>
      <protection locked="true" hidden="false"/>
    </xf>
    <xf numFmtId="164" fontId="61" fillId="3" borderId="0" xfId="0" applyFont="true" applyBorder="false" applyAlignment="true" applyProtection="false">
      <alignment horizontal="general" vertical="center" textRotation="0" wrapText="false" indent="0" shrinkToFit="false"/>
      <protection locked="true" hidden="false"/>
    </xf>
    <xf numFmtId="164" fontId="62" fillId="3" borderId="0" xfId="0" applyFont="true" applyBorder="false" applyAlignment="true" applyProtection="false">
      <alignment horizontal="center" vertical="center" textRotation="0" wrapText="false" indent="0" shrinkToFit="false"/>
      <protection locked="true" hidden="false"/>
    </xf>
    <xf numFmtId="164" fontId="0" fillId="0" borderId="0" xfId="0" applyFont="true" applyBorder="false" applyAlignment="true" applyProtection="false">
      <alignment horizontal="center" vertical="center" textRotation="0" wrapText="false" indent="0" shrinkToFit="false"/>
      <protection locked="true" hidden="false"/>
    </xf>
    <xf numFmtId="164" fontId="63" fillId="0" borderId="0" xfId="0" applyFont="true" applyBorder="false" applyAlignment="true" applyProtection="false">
      <alignment horizontal="center" vertical="center" textRotation="0" wrapText="false" indent="0" shrinkToFit="false"/>
      <protection locked="true" hidden="false"/>
    </xf>
  </cellXfs>
  <cellStyles count="10">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s>
  <colors>
    <indexedColors>
      <rgbColor rgb="FF000000"/>
      <rgbColor rgb="FFFFFFFF"/>
      <rgbColor rgb="FFFF0000"/>
      <rgbColor rgb="FF00FF00"/>
      <rgbColor rgb="FF0000FF"/>
      <rgbColor rgb="FFFFFF00"/>
      <rgbColor rgb="FFFF00FF"/>
      <rgbColor rgb="FF00FFFF"/>
      <rgbColor rgb="FF800000"/>
      <rgbColor rgb="FF008000"/>
      <rgbColor rgb="FF000099"/>
      <rgbColor rgb="FF808000"/>
      <rgbColor rgb="FF9900FF"/>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CCFF00"/>
      <rgbColor rgb="FF00FFFF"/>
      <rgbColor rgb="FF800080"/>
      <rgbColor rgb="FFCC0000"/>
      <rgbColor rgb="FF008080"/>
      <rgbColor rgb="FF0000CC"/>
      <rgbColor rgb="FF00CCFF"/>
      <rgbColor rgb="FFCCFFFF"/>
      <rgbColor rgb="FFCCFFCC"/>
      <rgbColor rgb="FFFFFF99"/>
      <rgbColor rgb="FF99CCFF"/>
      <rgbColor rgb="FFFF99CC"/>
      <rgbColor rgb="FFCC99FF"/>
      <rgbColor rgb="FFFFCCFF"/>
      <rgbColor rgb="FF6666FF"/>
      <rgbColor rgb="FF33CCCC"/>
      <rgbColor rgb="FFAECF00"/>
      <rgbColor rgb="FFFFD320"/>
      <rgbColor rgb="FFFF9900"/>
      <rgbColor rgb="FFFF3333"/>
      <rgbColor rgb="FF666699"/>
      <rgbColor rgb="FF969696"/>
      <rgbColor rgb="FF003366"/>
      <rgbColor rgb="FF339966"/>
      <rgbColor rgb="FF191919"/>
      <rgbColor rgb="FF333300"/>
      <rgbColor rgb="FF993300"/>
      <rgbColor rgb="FF993366"/>
      <rgbColor rgb="FF3333FF"/>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 Id="rId3" Type="http://schemas.openxmlformats.org/officeDocument/2006/relationships/image" Target="../media/image3.png"/><Relationship Id="rId4" Type="http://schemas.openxmlformats.org/officeDocument/2006/relationships/image" Target="../media/image4.png"/><Relationship Id="rId5" Type="http://schemas.openxmlformats.org/officeDocument/2006/relationships/image" Target="../media/image5.png"/><Relationship Id="rId6" Type="http://schemas.openxmlformats.org/officeDocument/2006/relationships/image" Target="../media/image6.png"/>
</Relationships>
</file>

<file path=xl/drawings/_rels/drawing2.xml.rels><?xml version="1.0" encoding="UTF-8"?>
<Relationships xmlns="http://schemas.openxmlformats.org/package/2006/relationships"><Relationship Id="rId1" Type="http://schemas.openxmlformats.org/officeDocument/2006/relationships/image" Target="../media/image7.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absolute">
    <xdr:from>
      <xdr:col>5</xdr:col>
      <xdr:colOff>47520</xdr:colOff>
      <xdr:row>27</xdr:row>
      <xdr:rowOff>35640</xdr:rowOff>
    </xdr:from>
    <xdr:to>
      <xdr:col>5</xdr:col>
      <xdr:colOff>851040</xdr:colOff>
      <xdr:row>29</xdr:row>
      <xdr:rowOff>27000</xdr:rowOff>
    </xdr:to>
    <xdr:pic>
      <xdr:nvPicPr>
        <xdr:cNvPr id="0" name="Immagine 1" descr=""/>
        <xdr:cNvPicPr/>
      </xdr:nvPicPr>
      <xdr:blipFill>
        <a:blip r:embed="rId1"/>
        <a:stretch/>
      </xdr:blipFill>
      <xdr:spPr>
        <a:xfrm>
          <a:off x="4461120" y="11947320"/>
          <a:ext cx="803520" cy="855000"/>
        </a:xfrm>
        <a:prstGeom prst="rect">
          <a:avLst/>
        </a:prstGeom>
        <a:ln>
          <a:noFill/>
        </a:ln>
      </xdr:spPr>
    </xdr:pic>
    <xdr:clientData/>
  </xdr:twoCellAnchor>
  <xdr:twoCellAnchor editAs="absolute">
    <xdr:from>
      <xdr:col>5</xdr:col>
      <xdr:colOff>32040</xdr:colOff>
      <xdr:row>24</xdr:row>
      <xdr:rowOff>403560</xdr:rowOff>
    </xdr:from>
    <xdr:to>
      <xdr:col>5</xdr:col>
      <xdr:colOff>850320</xdr:colOff>
      <xdr:row>26</xdr:row>
      <xdr:rowOff>412560</xdr:rowOff>
    </xdr:to>
    <xdr:pic>
      <xdr:nvPicPr>
        <xdr:cNvPr id="1" name="Immagine 3" descr=""/>
        <xdr:cNvPicPr/>
      </xdr:nvPicPr>
      <xdr:blipFill>
        <a:blip r:embed="rId2"/>
        <a:stretch/>
      </xdr:blipFill>
      <xdr:spPr>
        <a:xfrm>
          <a:off x="4445640" y="11019960"/>
          <a:ext cx="818280" cy="872640"/>
        </a:xfrm>
        <a:prstGeom prst="rect">
          <a:avLst/>
        </a:prstGeom>
        <a:ln>
          <a:noFill/>
        </a:ln>
      </xdr:spPr>
    </xdr:pic>
    <xdr:clientData/>
  </xdr:twoCellAnchor>
  <xdr:twoCellAnchor editAs="absolute">
    <xdr:from>
      <xdr:col>5</xdr:col>
      <xdr:colOff>60840</xdr:colOff>
      <xdr:row>11</xdr:row>
      <xdr:rowOff>14040</xdr:rowOff>
    </xdr:from>
    <xdr:to>
      <xdr:col>5</xdr:col>
      <xdr:colOff>845280</xdr:colOff>
      <xdr:row>12</xdr:row>
      <xdr:rowOff>391320</xdr:rowOff>
    </xdr:to>
    <xdr:pic>
      <xdr:nvPicPr>
        <xdr:cNvPr id="2" name="Immagine 4" descr=""/>
        <xdr:cNvPicPr/>
      </xdr:nvPicPr>
      <xdr:blipFill>
        <a:blip r:embed="rId3"/>
        <a:stretch/>
      </xdr:blipFill>
      <xdr:spPr>
        <a:xfrm>
          <a:off x="4474440" y="5016960"/>
          <a:ext cx="784440" cy="809280"/>
        </a:xfrm>
        <a:prstGeom prst="rect">
          <a:avLst/>
        </a:prstGeom>
        <a:ln>
          <a:noFill/>
        </a:ln>
      </xdr:spPr>
    </xdr:pic>
    <xdr:clientData/>
  </xdr:twoCellAnchor>
  <xdr:twoCellAnchor editAs="absolute">
    <xdr:from>
      <xdr:col>4</xdr:col>
      <xdr:colOff>72000</xdr:colOff>
      <xdr:row>17</xdr:row>
      <xdr:rowOff>28800</xdr:rowOff>
    </xdr:from>
    <xdr:to>
      <xdr:col>4</xdr:col>
      <xdr:colOff>854640</xdr:colOff>
      <xdr:row>18</xdr:row>
      <xdr:rowOff>428760</xdr:rowOff>
    </xdr:to>
    <xdr:pic>
      <xdr:nvPicPr>
        <xdr:cNvPr id="3" name="Immagine 5" descr=""/>
        <xdr:cNvPicPr/>
      </xdr:nvPicPr>
      <xdr:blipFill>
        <a:blip r:embed="rId4"/>
        <a:stretch/>
      </xdr:blipFill>
      <xdr:spPr>
        <a:xfrm>
          <a:off x="3567600" y="7622640"/>
          <a:ext cx="782640" cy="831600"/>
        </a:xfrm>
        <a:prstGeom prst="rect">
          <a:avLst/>
        </a:prstGeom>
        <a:ln>
          <a:noFill/>
        </a:ln>
      </xdr:spPr>
    </xdr:pic>
    <xdr:clientData/>
  </xdr:twoCellAnchor>
  <xdr:twoCellAnchor editAs="absolute">
    <xdr:from>
      <xdr:col>5</xdr:col>
      <xdr:colOff>70560</xdr:colOff>
      <xdr:row>9</xdr:row>
      <xdr:rowOff>9000</xdr:rowOff>
    </xdr:from>
    <xdr:to>
      <xdr:col>5</xdr:col>
      <xdr:colOff>867240</xdr:colOff>
      <xdr:row>10</xdr:row>
      <xdr:rowOff>397800</xdr:rowOff>
    </xdr:to>
    <xdr:pic>
      <xdr:nvPicPr>
        <xdr:cNvPr id="4" name="Immagine 6" descr=""/>
        <xdr:cNvPicPr/>
      </xdr:nvPicPr>
      <xdr:blipFill>
        <a:blip r:embed="rId5"/>
        <a:stretch/>
      </xdr:blipFill>
      <xdr:spPr>
        <a:xfrm>
          <a:off x="4484160" y="4148280"/>
          <a:ext cx="796680" cy="820800"/>
        </a:xfrm>
        <a:prstGeom prst="rect">
          <a:avLst/>
        </a:prstGeom>
        <a:ln>
          <a:noFill/>
        </a:ln>
      </xdr:spPr>
    </xdr:pic>
    <xdr:clientData/>
  </xdr:twoCellAnchor>
  <xdr:twoCellAnchor editAs="absolute">
    <xdr:from>
      <xdr:col>4</xdr:col>
      <xdr:colOff>70560</xdr:colOff>
      <xdr:row>33</xdr:row>
      <xdr:rowOff>15120</xdr:rowOff>
    </xdr:from>
    <xdr:to>
      <xdr:col>4</xdr:col>
      <xdr:colOff>832680</xdr:colOff>
      <xdr:row>34</xdr:row>
      <xdr:rowOff>395280</xdr:rowOff>
    </xdr:to>
    <xdr:pic>
      <xdr:nvPicPr>
        <xdr:cNvPr id="5" name="Immagine 2" descr=""/>
        <xdr:cNvPicPr/>
      </xdr:nvPicPr>
      <xdr:blipFill>
        <a:blip r:embed="rId6"/>
        <a:stretch/>
      </xdr:blipFill>
      <xdr:spPr>
        <a:xfrm>
          <a:off x="3566160" y="14517720"/>
          <a:ext cx="762120" cy="811800"/>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9</xdr:col>
      <xdr:colOff>470880</xdr:colOff>
      <xdr:row>3</xdr:row>
      <xdr:rowOff>57600</xdr:rowOff>
    </xdr:from>
    <xdr:to>
      <xdr:col>11</xdr:col>
      <xdr:colOff>344520</xdr:colOff>
      <xdr:row>4</xdr:row>
      <xdr:rowOff>132840</xdr:rowOff>
    </xdr:to>
    <xdr:pic>
      <xdr:nvPicPr>
        <xdr:cNvPr id="6" name="Immagine 1" descr=""/>
        <xdr:cNvPicPr/>
      </xdr:nvPicPr>
      <xdr:blipFill>
        <a:blip r:embed="rId1"/>
        <a:stretch/>
      </xdr:blipFill>
      <xdr:spPr>
        <a:xfrm>
          <a:off x="7786080" y="1028880"/>
          <a:ext cx="1745280" cy="507240"/>
        </a:xfrm>
        <a:prstGeom prst="rect">
          <a:avLst/>
        </a:prstGeom>
        <a:ln>
          <a:noFill/>
        </a:ln>
      </xdr:spPr>
    </xdr:pic>
    <xdr:clientData/>
  </xdr:twoCellAnchor>
</xdr:wsDr>
</file>

<file path=xl/worksheets/_rels/sheet1.xml.rels><?xml version="1.0" encoding="UTF-8"?>
<Relationships xmlns="http://schemas.openxmlformats.org/package/2006/relationships"><Relationship Id="rId1" Type="http://schemas.openxmlformats.org/officeDocument/2006/relationships/hyperlink" Target="mailto:arck-a.borghini@libero.it" TargetMode="External"/><Relationship Id="rId2" Type="http://schemas.openxmlformats.org/officeDocument/2006/relationships/drawing" Target="../drawings/drawing1.xml"/>
</Relationships>
</file>

<file path=xl/worksheets/_rels/sheet3.xml.rels><?xml version="1.0" encoding="UTF-8"?>
<Relationships xmlns="http://schemas.openxmlformats.org/package/2006/relationships"><Relationship Id="rId1" Type="http://schemas.openxmlformats.org/officeDocument/2006/relationships/hyperlink" Target="http://creativecommons.org/licenses/by-sa/4.0/" TargetMode="External"/><Relationship Id="rId2" Type="http://schemas.openxmlformats.org/officeDocument/2006/relationships/hyperlink" Target="http://creativecommons.org/licenses/by-sa/4.0/" TargetMode="External"/><Relationship Id="rId3" Type="http://schemas.openxmlformats.org/officeDocument/2006/relationships/hyperlink" Target="mailto:arck-a.borghini@libero.it" TargetMode="External"/><Relationship Id="rId4" Type="http://schemas.openxmlformats.org/officeDocument/2006/relationships/hyperlink" Target="http://www.libresoftwareclub.it/" TargetMode="External"/><Relationship Id="rId5" Type="http://schemas.openxmlformats.org/officeDocument/2006/relationships/drawing" Target="../drawings/drawing2.xml"/>
</Relationships>
</file>

<file path=xl/worksheets/sheet1.xml><?xml version="1.0" encoding="utf-8"?>
<worksheet xmlns="http://schemas.openxmlformats.org/spreadsheetml/2006/main" xmlns:r="http://schemas.openxmlformats.org/officeDocument/2006/relationships">
  <sheetPr filterMode="false">
    <tabColor rgb="FFFFD320"/>
    <pageSetUpPr fitToPage="false"/>
  </sheetPr>
  <dimension ref="B1:O45"/>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10.2"/>
    <col collapsed="false" customWidth="false" hidden="false" outlineLevel="0" max="2" min="2" style="0" width="11.53"/>
    <col collapsed="false" customWidth="true" hidden="false" outlineLevel="0" max="3" min="3" style="0" width="14.8"/>
    <col collapsed="false" customWidth="true" hidden="false" outlineLevel="0" max="5" min="4" style="0" width="13.02"/>
    <col collapsed="false" customWidth="true" hidden="false" outlineLevel="0" max="6" min="6" style="0" width="12.75"/>
    <col collapsed="false" customWidth="true" hidden="false" outlineLevel="0" max="8" min="7" style="0" width="10.2"/>
    <col collapsed="false" customWidth="false" hidden="false" outlineLevel="0" max="15" min="9" style="0" width="11.53"/>
    <col collapsed="false" customWidth="true" hidden="false" outlineLevel="0" max="16" min="16" style="0" width="10.2"/>
    <col collapsed="false" customWidth="false" hidden="false" outlineLevel="0" max="17" min="17" style="0" width="11.53"/>
    <col collapsed="false" customWidth="false" hidden="false" outlineLevel="0" max="1025" min="18" style="0" width="11.52"/>
  </cols>
  <sheetData>
    <row r="1" customFormat="false" ht="28.35" hidden="false" customHeight="true" outlineLevel="0" collapsed="false"/>
    <row r="2" customFormat="false" ht="34" hidden="false" customHeight="true" outlineLevel="0" collapsed="false">
      <c r="E2" s="1" t="s">
        <v>0</v>
      </c>
      <c r="F2" s="1"/>
      <c r="G2" s="1"/>
      <c r="H2" s="1"/>
      <c r="I2" s="1"/>
      <c r="J2" s="1"/>
    </row>
    <row r="3" customFormat="false" ht="34" hidden="false" customHeight="true" outlineLevel="0" collapsed="false">
      <c r="E3" s="1"/>
      <c r="F3" s="1"/>
      <c r="G3" s="1"/>
      <c r="H3" s="1"/>
      <c r="I3" s="1"/>
      <c r="J3" s="1"/>
    </row>
    <row r="4" customFormat="false" ht="42.5" hidden="false" customHeight="true" outlineLevel="0" collapsed="false">
      <c r="E4" s="2" t="s">
        <v>1</v>
      </c>
      <c r="G4" s="3"/>
      <c r="J4" s="4" t="s">
        <v>2</v>
      </c>
    </row>
    <row r="5" customFormat="false" ht="34" hidden="false" customHeight="true" outlineLevel="0" collapsed="false">
      <c r="D5" s="5" t="s">
        <v>3</v>
      </c>
      <c r="E5" s="5" t="s">
        <v>4</v>
      </c>
      <c r="F5" s="5" t="s">
        <v>5</v>
      </c>
    </row>
    <row r="6" customFormat="false" ht="39.7" hidden="false" customHeight="true" outlineLevel="0" collapsed="false">
      <c r="C6" s="6" t="s">
        <v>6</v>
      </c>
      <c r="D6" s="7" t="n">
        <v>25</v>
      </c>
      <c r="E6" s="7" t="n">
        <v>6</v>
      </c>
      <c r="F6" s="7" t="n">
        <v>2088</v>
      </c>
      <c r="G6" s="8"/>
      <c r="H6" s="9"/>
      <c r="I6" s="10" t="s">
        <v>7</v>
      </c>
      <c r="J6" s="10"/>
      <c r="K6" s="10"/>
      <c r="L6" s="11" t="n">
        <f aca="false">Calcoli!N5</f>
        <v>68769</v>
      </c>
      <c r="M6" s="11"/>
      <c r="N6" s="11"/>
    </row>
    <row r="7" customFormat="false" ht="39.7" hidden="false" customHeight="true" outlineLevel="0" collapsed="false">
      <c r="H7" s="9"/>
      <c r="I7" s="12" t="s">
        <v>8</v>
      </c>
      <c r="J7" s="12"/>
      <c r="K7" s="12"/>
      <c r="L7" s="12"/>
      <c r="M7" s="11" t="n">
        <f aca="false">_xlfn.ORG.OPENOFFICE.EASTERSUNDAY(F6)</f>
        <v>68769</v>
      </c>
      <c r="N7" s="11"/>
      <c r="O7" s="11"/>
    </row>
    <row r="8" customFormat="false" ht="39.7" hidden="false" customHeight="true" outlineLevel="0" collapsed="false">
      <c r="B8" s="13" t="s">
        <v>9</v>
      </c>
      <c r="C8" s="14" t="n">
        <f aca="false">DATE(F6,E6,D6)</f>
        <v>68844</v>
      </c>
      <c r="D8" s="15" t="s">
        <v>10</v>
      </c>
      <c r="E8" s="15"/>
      <c r="F8" s="16" t="str">
        <f aca="false">Calcoli!J5</f>
        <v>Luna crescente</v>
      </c>
      <c r="G8" s="16"/>
      <c r="H8" s="17"/>
      <c r="K8" s="18"/>
      <c r="M8" s="11"/>
      <c r="O8" s="19"/>
    </row>
    <row r="9" customFormat="false" ht="34" hidden="false" customHeight="true" outlineLevel="0" collapsed="false">
      <c r="B9" s="18"/>
      <c r="C9" s="20" t="s">
        <v>11</v>
      </c>
      <c r="D9" s="21"/>
      <c r="E9" s="18"/>
      <c r="F9" s="19"/>
      <c r="G9" s="22"/>
      <c r="H9" s="23"/>
      <c r="J9" s="24"/>
      <c r="K9" s="18"/>
      <c r="N9" s="18"/>
      <c r="O9" s="19"/>
    </row>
    <row r="10" customFormat="false" ht="34" hidden="false" customHeight="true" outlineLevel="0" collapsed="false">
      <c r="B10" s="25" t="str">
        <f aca="false">IF(Calcoli!I5=0,"*","")</f>
        <v/>
      </c>
      <c r="C10" s="26" t="n">
        <v>0</v>
      </c>
      <c r="D10" s="27" t="str">
        <f aca="false">IF(B10="","","Luna nuova")</f>
        <v/>
      </c>
      <c r="E10" s="27"/>
      <c r="F10" s="28"/>
      <c r="G10" s="29"/>
      <c r="H10" s="30"/>
      <c r="I10" s="31" t="s">
        <v>12</v>
      </c>
      <c r="J10" s="31"/>
      <c r="K10" s="31"/>
      <c r="L10" s="31"/>
      <c r="M10" s="31"/>
      <c r="N10" s="31"/>
      <c r="O10" s="31"/>
    </row>
    <row r="11" customFormat="false" ht="34" hidden="false" customHeight="true" outlineLevel="0" collapsed="false">
      <c r="B11" s="25"/>
      <c r="C11" s="26"/>
      <c r="D11" s="27"/>
      <c r="E11" s="27"/>
      <c r="F11" s="28"/>
      <c r="G11" s="29"/>
      <c r="H11" s="23"/>
      <c r="I11" s="31"/>
      <c r="J11" s="31"/>
      <c r="K11" s="31"/>
      <c r="L11" s="31"/>
      <c r="M11" s="31"/>
      <c r="N11" s="31"/>
      <c r="O11" s="31"/>
    </row>
    <row r="12" customFormat="false" ht="34" hidden="false" customHeight="true" outlineLevel="0" collapsed="false">
      <c r="B12" s="25" t="str">
        <f aca="false">IF(Calcoli!I5=1,"*","")</f>
        <v/>
      </c>
      <c r="C12" s="32" t="n">
        <f aca="false">C10+1</f>
        <v>1</v>
      </c>
      <c r="D12" s="33" t="str">
        <f aca="false">IF(B12="","","Luna crescente")</f>
        <v/>
      </c>
      <c r="E12" s="33"/>
      <c r="F12" s="34"/>
      <c r="H12" s="35"/>
      <c r="I12" s="31"/>
      <c r="J12" s="31"/>
      <c r="K12" s="31"/>
      <c r="L12" s="31"/>
      <c r="M12" s="31"/>
      <c r="N12" s="31"/>
      <c r="O12" s="31"/>
    </row>
    <row r="13" customFormat="false" ht="34" hidden="false" customHeight="true" outlineLevel="0" collapsed="false">
      <c r="B13" s="25" t="str">
        <f aca="false">IF(Calcoli!I5=2,"*","")</f>
        <v/>
      </c>
      <c r="C13" s="32" t="n">
        <f aca="false">C12+1</f>
        <v>2</v>
      </c>
      <c r="D13" s="33" t="str">
        <f aca="false">IF(B13="","","Luna crescente")</f>
        <v/>
      </c>
      <c r="E13" s="33"/>
      <c r="F13" s="34"/>
      <c r="K13" s="19"/>
      <c r="N13" s="18"/>
      <c r="O13" s="19"/>
    </row>
    <row r="14" customFormat="false" ht="34" hidden="false" customHeight="true" outlineLevel="0" collapsed="false">
      <c r="B14" s="25" t="str">
        <f aca="false">IF(Calcoli!I5=3,"*","")</f>
        <v/>
      </c>
      <c r="C14" s="32" t="n">
        <f aca="false">C13+1</f>
        <v>3</v>
      </c>
      <c r="D14" s="33" t="str">
        <f aca="false">IF(B14="","","Luna crescente")</f>
        <v/>
      </c>
      <c r="E14" s="33"/>
      <c r="F14" s="36" t="s">
        <v>13</v>
      </c>
      <c r="H14" s="37"/>
      <c r="I14" s="38" t="s">
        <v>14</v>
      </c>
      <c r="J14" s="38"/>
      <c r="K14" s="38"/>
      <c r="L14" s="38"/>
      <c r="M14" s="38"/>
      <c r="N14" s="38"/>
      <c r="O14" s="38"/>
    </row>
    <row r="15" customFormat="false" ht="34" hidden="false" customHeight="true" outlineLevel="0" collapsed="false">
      <c r="B15" s="25" t="str">
        <f aca="false">IF(Calcoli!I5=4,"*","")</f>
        <v/>
      </c>
      <c r="C15" s="32" t="n">
        <f aca="false">C14+1</f>
        <v>4</v>
      </c>
      <c r="D15" s="33" t="str">
        <f aca="false">IF(B15="","","Luna crescente")</f>
        <v/>
      </c>
      <c r="E15" s="33"/>
      <c r="F15" s="36"/>
      <c r="I15" s="38"/>
      <c r="J15" s="38"/>
      <c r="K15" s="38"/>
      <c r="L15" s="38"/>
      <c r="M15" s="38"/>
      <c r="N15" s="38"/>
      <c r="O15" s="38"/>
    </row>
    <row r="16" customFormat="false" ht="34" hidden="false" customHeight="true" outlineLevel="0" collapsed="false">
      <c r="B16" s="25" t="str">
        <f aca="false">IF(Calcoli!I5=5,"*","")</f>
        <v>*</v>
      </c>
      <c r="C16" s="32" t="n">
        <f aca="false">C15+1</f>
        <v>5</v>
      </c>
      <c r="D16" s="33" t="str">
        <f aca="false">IF(B16="","","Luna crescente")</f>
        <v>Luna crescente</v>
      </c>
      <c r="E16" s="33"/>
      <c r="F16" s="36"/>
      <c r="I16" s="38"/>
      <c r="J16" s="38"/>
      <c r="K16" s="38"/>
      <c r="L16" s="38"/>
      <c r="M16" s="38"/>
      <c r="N16" s="38"/>
      <c r="O16" s="38"/>
    </row>
    <row r="17" customFormat="false" ht="34" hidden="false" customHeight="true" outlineLevel="0" collapsed="false">
      <c r="B17" s="25" t="str">
        <f aca="false">IF(Calcoli!I5=6,"*","")</f>
        <v/>
      </c>
      <c r="C17" s="39" t="n">
        <f aca="false">C16+1</f>
        <v>6</v>
      </c>
      <c r="D17" s="33" t="str">
        <f aca="false">IF(B17="","","Luna crescente")</f>
        <v/>
      </c>
      <c r="E17" s="33"/>
      <c r="F17" s="36"/>
      <c r="G17" s="19"/>
      <c r="H17" s="40"/>
      <c r="J17" s="23"/>
      <c r="K17" s="18"/>
      <c r="N17" s="18"/>
      <c r="O17" s="19"/>
    </row>
    <row r="18" customFormat="false" ht="34" hidden="false" customHeight="true" outlineLevel="0" collapsed="false">
      <c r="B18" s="25" t="str">
        <f aca="false">IF(Calcoli!I5=7                        OR (Calcoli!I5=8),"*","")</f>
        <v/>
      </c>
      <c r="C18" s="41" t="n">
        <f aca="false">C17+1</f>
        <v>7</v>
      </c>
      <c r="D18" s="42" t="str">
        <f aca="false">IF(B18="","","Primo quarto")</f>
        <v/>
      </c>
      <c r="E18" s="43"/>
      <c r="F18" s="36"/>
      <c r="G18" s="19"/>
      <c r="H18" s="40"/>
      <c r="I18" s="29"/>
      <c r="J18" s="23"/>
      <c r="K18" s="18"/>
      <c r="N18" s="18"/>
    </row>
    <row r="19" customFormat="false" ht="34" hidden="false" customHeight="true" outlineLevel="0" collapsed="false">
      <c r="B19" s="25"/>
      <c r="C19" s="41" t="n">
        <f aca="false">C18+1</f>
        <v>8</v>
      </c>
      <c r="D19" s="42"/>
      <c r="E19" s="43"/>
      <c r="F19" s="36"/>
      <c r="G19" s="19"/>
      <c r="H19" s="40"/>
      <c r="I19" s="31" t="s">
        <v>15</v>
      </c>
      <c r="J19" s="31"/>
      <c r="K19" s="31"/>
      <c r="L19" s="31"/>
      <c r="M19" s="31"/>
      <c r="N19" s="31"/>
      <c r="O19" s="31"/>
    </row>
    <row r="20" customFormat="false" ht="34" hidden="false" customHeight="true" outlineLevel="0" collapsed="false">
      <c r="B20" s="25" t="str">
        <f aca="false">IF(Calcoli!I5=9,"*","")</f>
        <v/>
      </c>
      <c r="C20" s="32" t="n">
        <f aca="false">C19+1</f>
        <v>9</v>
      </c>
      <c r="D20" s="33" t="str">
        <f aca="false">IF(B20="","","Luna crescente")</f>
        <v/>
      </c>
      <c r="E20" s="33"/>
      <c r="F20" s="36"/>
      <c r="G20" s="19"/>
      <c r="H20" s="40"/>
      <c r="I20" s="31"/>
      <c r="J20" s="31"/>
      <c r="K20" s="31"/>
      <c r="L20" s="31"/>
      <c r="M20" s="31"/>
      <c r="N20" s="31"/>
      <c r="O20" s="31"/>
    </row>
    <row r="21" customFormat="false" ht="34" hidden="false" customHeight="true" outlineLevel="0" collapsed="false">
      <c r="B21" s="25" t="str">
        <f aca="false">IF(Calcoli!I5=10,"*","")</f>
        <v/>
      </c>
      <c r="C21" s="32" t="n">
        <f aca="false">C20+1</f>
        <v>10</v>
      </c>
      <c r="D21" s="33" t="str">
        <f aca="false">IF(B21="","","Luna crescente")</f>
        <v/>
      </c>
      <c r="E21" s="33"/>
      <c r="F21" s="36"/>
      <c r="G21" s="19"/>
      <c r="H21" s="40"/>
      <c r="I21" s="31"/>
      <c r="J21" s="31"/>
      <c r="K21" s="31"/>
      <c r="L21" s="31"/>
      <c r="M21" s="31"/>
      <c r="N21" s="31"/>
      <c r="O21" s="31"/>
    </row>
    <row r="22" customFormat="false" ht="34" hidden="false" customHeight="true" outlineLevel="0" collapsed="false">
      <c r="B22" s="25" t="str">
        <f aca="false">IF(Calcoli!I5=11,"*","")</f>
        <v/>
      </c>
      <c r="C22" s="32" t="n">
        <f aca="false">C21+1</f>
        <v>11</v>
      </c>
      <c r="D22" s="33" t="str">
        <f aca="false">IF(B22="","","Luna crescente")</f>
        <v/>
      </c>
      <c r="E22" s="33"/>
      <c r="F22" s="36"/>
      <c r="G22" s="19"/>
      <c r="H22" s="40"/>
      <c r="I22" s="29"/>
      <c r="J22" s="23"/>
    </row>
    <row r="23" customFormat="false" ht="34" hidden="false" customHeight="true" outlineLevel="0" collapsed="false">
      <c r="B23" s="25" t="str">
        <f aca="false">IF(Calcoli!I5=12,"*","")</f>
        <v/>
      </c>
      <c r="C23" s="32" t="n">
        <f aca="false">C22+1</f>
        <v>12</v>
      </c>
      <c r="D23" s="33" t="str">
        <f aca="false">IF(B23="","","Luna crescente")</f>
        <v/>
      </c>
      <c r="E23" s="33"/>
      <c r="F23" s="36"/>
      <c r="G23" s="19"/>
      <c r="H23" s="40"/>
      <c r="I23" s="38" t="s">
        <v>16</v>
      </c>
      <c r="J23" s="38"/>
      <c r="K23" s="38"/>
      <c r="L23" s="38"/>
      <c r="M23" s="38"/>
      <c r="N23" s="38"/>
      <c r="O23" s="38"/>
    </row>
    <row r="24" customFormat="false" ht="34" hidden="false" customHeight="true" outlineLevel="0" collapsed="false">
      <c r="B24" s="25" t="str">
        <f aca="false">IF(Calcoli!I5=13,"*","")</f>
        <v/>
      </c>
      <c r="C24" s="32" t="n">
        <f aca="false">C23+1</f>
        <v>13</v>
      </c>
      <c r="D24" s="33" t="str">
        <f aca="false">IF(B24="","","Luna crescente")</f>
        <v/>
      </c>
      <c r="E24" s="33"/>
      <c r="F24" s="36"/>
      <c r="G24" s="19"/>
      <c r="H24" s="40"/>
      <c r="I24" s="38"/>
      <c r="J24" s="38"/>
      <c r="K24" s="38"/>
      <c r="L24" s="38"/>
      <c r="M24" s="38"/>
      <c r="N24" s="38"/>
      <c r="O24" s="38"/>
    </row>
    <row r="25" customFormat="false" ht="34" hidden="false" customHeight="true" outlineLevel="0" collapsed="false">
      <c r="B25" s="25" t="str">
        <f aca="false">IF(Calcoli!I5=14,"*","")</f>
        <v/>
      </c>
      <c r="C25" s="32" t="n">
        <f aca="false">C24+1</f>
        <v>14</v>
      </c>
      <c r="D25" s="33" t="str">
        <f aca="false">IF(B25="","","Luna crescente")</f>
        <v/>
      </c>
      <c r="E25" s="33"/>
      <c r="F25" s="36"/>
      <c r="G25" s="19"/>
      <c r="H25" s="40"/>
      <c r="I25" s="38"/>
      <c r="J25" s="38"/>
      <c r="K25" s="38"/>
      <c r="L25" s="38"/>
      <c r="M25" s="38"/>
      <c r="N25" s="38"/>
      <c r="O25" s="38"/>
    </row>
    <row r="26" customFormat="false" ht="34" hidden="false" customHeight="true" outlineLevel="0" collapsed="false">
      <c r="B26" s="25" t="str">
        <f aca="false">IF(Calcoli!I5=15,"*","")</f>
        <v/>
      </c>
      <c r="C26" s="44" t="n">
        <f aca="false">C25+1</f>
        <v>15</v>
      </c>
      <c r="D26" s="45" t="str">
        <f aca="false">IF(B26="","","Luna piena")</f>
        <v/>
      </c>
      <c r="E26" s="45"/>
      <c r="F26" s="46"/>
      <c r="G26" s="19"/>
      <c r="H26" s="40"/>
      <c r="I26" s="47"/>
      <c r="J26" s="23"/>
    </row>
    <row r="27" customFormat="false" ht="34" hidden="false" customHeight="true" outlineLevel="0" collapsed="false">
      <c r="B27" s="25"/>
      <c r="C27" s="44"/>
      <c r="D27" s="45"/>
      <c r="E27" s="45"/>
      <c r="F27" s="46"/>
      <c r="G27" s="19"/>
      <c r="H27" s="40"/>
      <c r="I27" s="47"/>
      <c r="J27" s="23"/>
    </row>
    <row r="28" customFormat="false" ht="34" hidden="false" customHeight="true" outlineLevel="0" collapsed="false">
      <c r="B28" s="25" t="str">
        <f aca="false">IF(Calcoli!I5=16,"*","")</f>
        <v/>
      </c>
      <c r="C28" s="32" t="n">
        <f aca="false">C26+1</f>
        <v>16</v>
      </c>
      <c r="D28" s="33" t="str">
        <f aca="false">IF(B28="","","Luna calante")</f>
        <v/>
      </c>
      <c r="E28" s="33"/>
      <c r="F28" s="48"/>
      <c r="G28" s="19"/>
      <c r="H28" s="40"/>
      <c r="I28" s="29"/>
    </row>
    <row r="29" customFormat="false" ht="34" hidden="false" customHeight="true" outlineLevel="0" collapsed="false">
      <c r="B29" s="25" t="str">
        <f aca="false">IF(Calcoli!I5=17,"*","")</f>
        <v/>
      </c>
      <c r="C29" s="32" t="n">
        <f aca="false">C28+1</f>
        <v>17</v>
      </c>
      <c r="D29" s="33" t="str">
        <f aca="false">IF(B29="","","Luna calante")</f>
        <v/>
      </c>
      <c r="E29" s="33"/>
      <c r="F29" s="48"/>
      <c r="G29" s="19"/>
      <c r="H29" s="40"/>
      <c r="I29" s="29"/>
      <c r="J29" s="23"/>
    </row>
    <row r="30" customFormat="false" ht="34" hidden="false" customHeight="true" outlineLevel="0" collapsed="false">
      <c r="B30" s="25" t="str">
        <f aca="false">IF(Calcoli!I5=18,"*","")</f>
        <v/>
      </c>
      <c r="C30" s="32" t="n">
        <f aca="false">C29+1</f>
        <v>18</v>
      </c>
      <c r="D30" s="33" t="str">
        <f aca="false">IF(B30="","","Luna calante")</f>
        <v/>
      </c>
      <c r="E30" s="33"/>
      <c r="F30" s="49" t="s">
        <v>17</v>
      </c>
      <c r="G30" s="19"/>
      <c r="H30" s="40"/>
      <c r="I30" s="29"/>
      <c r="J30" s="23"/>
    </row>
    <row r="31" customFormat="false" ht="34" hidden="false" customHeight="true" outlineLevel="0" collapsed="false">
      <c r="B31" s="25" t="str">
        <f aca="false">IF(Calcoli!I5=19,"*","")</f>
        <v/>
      </c>
      <c r="C31" s="32" t="n">
        <f aca="false">C30+1</f>
        <v>19</v>
      </c>
      <c r="D31" s="33" t="str">
        <f aca="false">IF(B31="","","Luna calante")</f>
        <v/>
      </c>
      <c r="E31" s="33"/>
      <c r="F31" s="49"/>
      <c r="G31" s="19"/>
      <c r="H31" s="40"/>
      <c r="I31" s="29"/>
      <c r="J31" s="23"/>
    </row>
    <row r="32" customFormat="false" ht="34" hidden="false" customHeight="true" outlineLevel="0" collapsed="false">
      <c r="B32" s="25" t="str">
        <f aca="false">IF(Calcoli!I5=20,"*","")</f>
        <v/>
      </c>
      <c r="C32" s="32" t="n">
        <f aca="false">C31+1</f>
        <v>20</v>
      </c>
      <c r="D32" s="33" t="str">
        <f aca="false">IF(B32="","","Luna calante")</f>
        <v/>
      </c>
      <c r="E32" s="33"/>
      <c r="F32" s="49"/>
      <c r="G32" s="19"/>
      <c r="H32" s="40"/>
      <c r="I32" s="29"/>
      <c r="J32" s="23"/>
    </row>
    <row r="33" customFormat="false" ht="34" hidden="false" customHeight="true" outlineLevel="0" collapsed="false">
      <c r="B33" s="25" t="str">
        <f aca="false">IF(Calcoli!I5=21,"*","")</f>
        <v/>
      </c>
      <c r="C33" s="32" t="n">
        <f aca="false">C32+1</f>
        <v>21</v>
      </c>
      <c r="D33" s="33" t="str">
        <f aca="false">IF(B33="","","Luna calante")</f>
        <v/>
      </c>
      <c r="E33" s="33"/>
      <c r="F33" s="49"/>
      <c r="G33" s="19"/>
      <c r="H33" s="40"/>
      <c r="I33" s="29"/>
      <c r="J33" s="23"/>
    </row>
    <row r="34" customFormat="false" ht="34" hidden="false" customHeight="true" outlineLevel="0" collapsed="false">
      <c r="B34" s="25" t="str">
        <f aca="false">IF(Calcoli!I5=22                         OR (Calcoli!I5=23),"*","")</f>
        <v/>
      </c>
      <c r="C34" s="50" t="n">
        <f aca="false">C33+1</f>
        <v>22</v>
      </c>
      <c r="D34" s="51" t="str">
        <f aca="false">IF(B34="","","Ultimo quarto")</f>
        <v/>
      </c>
      <c r="E34" s="52"/>
      <c r="F34" s="49"/>
      <c r="G34" s="19"/>
      <c r="H34" s="40"/>
      <c r="I34" s="29"/>
      <c r="J34" s="23"/>
    </row>
    <row r="35" customFormat="false" ht="34" hidden="false" customHeight="true" outlineLevel="0" collapsed="false">
      <c r="B35" s="25"/>
      <c r="C35" s="50" t="n">
        <f aca="false">C34+1</f>
        <v>23</v>
      </c>
      <c r="D35" s="51"/>
      <c r="E35" s="52"/>
      <c r="F35" s="49"/>
      <c r="G35" s="19"/>
      <c r="H35" s="40"/>
      <c r="I35" s="29"/>
      <c r="J35" s="23"/>
    </row>
    <row r="36" customFormat="false" ht="34" hidden="false" customHeight="true" outlineLevel="0" collapsed="false">
      <c r="B36" s="25" t="str">
        <f aca="false">IF(Calcoli!I5=24,"*","")</f>
        <v/>
      </c>
      <c r="C36" s="32" t="n">
        <f aca="false">C35+1</f>
        <v>24</v>
      </c>
      <c r="D36" s="33" t="str">
        <f aca="false">IF(B36="","","Luna calante")</f>
        <v/>
      </c>
      <c r="E36" s="33"/>
      <c r="F36" s="49"/>
      <c r="G36" s="19"/>
      <c r="H36" s="40"/>
      <c r="I36" s="29"/>
      <c r="J36" s="23"/>
    </row>
    <row r="37" customFormat="false" ht="34" hidden="false" customHeight="true" outlineLevel="0" collapsed="false">
      <c r="B37" s="25" t="str">
        <f aca="false">IF(Calcoli!I5=25,"*","")</f>
        <v/>
      </c>
      <c r="C37" s="32" t="n">
        <f aca="false">C36+1</f>
        <v>25</v>
      </c>
      <c r="D37" s="33" t="str">
        <f aca="false">IF(B37="","","Luna calante")</f>
        <v/>
      </c>
      <c r="E37" s="33"/>
      <c r="F37" s="49"/>
      <c r="G37" s="19"/>
      <c r="H37" s="40"/>
      <c r="I37" s="29"/>
      <c r="J37" s="23"/>
    </row>
    <row r="38" customFormat="false" ht="34" hidden="false" customHeight="true" outlineLevel="0" collapsed="false">
      <c r="B38" s="25" t="str">
        <f aca="false">IF(Calcoli!I5=26,"*","")</f>
        <v/>
      </c>
      <c r="C38" s="32" t="n">
        <f aca="false">C37+1</f>
        <v>26</v>
      </c>
      <c r="D38" s="33" t="str">
        <f aca="false">IF(B38="","","Luna calante")</f>
        <v/>
      </c>
      <c r="E38" s="33"/>
      <c r="F38" s="49"/>
      <c r="G38" s="19"/>
      <c r="H38" s="40"/>
      <c r="I38" s="29"/>
      <c r="J38" s="23"/>
    </row>
    <row r="39" customFormat="false" ht="34" hidden="false" customHeight="true" outlineLevel="0" collapsed="false">
      <c r="B39" s="25" t="str">
        <f aca="false">IF(Calcoli!I5=27,"*","")</f>
        <v/>
      </c>
      <c r="C39" s="32" t="n">
        <f aca="false">C38+1</f>
        <v>27</v>
      </c>
      <c r="D39" s="33" t="str">
        <f aca="false">IF(B39="","","Luna calante")</f>
        <v/>
      </c>
      <c r="E39" s="33"/>
      <c r="F39" s="49"/>
      <c r="G39" s="19"/>
      <c r="H39" s="40"/>
      <c r="I39" s="29"/>
      <c r="J39" s="23"/>
    </row>
    <row r="40" customFormat="false" ht="34" hidden="false" customHeight="true" outlineLevel="0" collapsed="false">
      <c r="B40" s="25" t="str">
        <f aca="false">IF(Calcoli!I5=28,"*","")</f>
        <v/>
      </c>
      <c r="C40" s="32" t="n">
        <f aca="false">C39+1</f>
        <v>28</v>
      </c>
      <c r="D40" s="33" t="str">
        <f aca="false">IF(B40="","","Luna calante")</f>
        <v/>
      </c>
      <c r="E40" s="33"/>
      <c r="F40" s="49"/>
      <c r="G40" s="19"/>
      <c r="H40" s="40"/>
      <c r="I40" s="29"/>
      <c r="J40" s="23"/>
    </row>
    <row r="41" customFormat="false" ht="34" hidden="false" customHeight="true" outlineLevel="0" collapsed="false">
      <c r="B41" s="25" t="str">
        <f aca="false">IF(Calcoli!I5=29,"*","")</f>
        <v/>
      </c>
      <c r="C41" s="32" t="n">
        <f aca="false">C40+1</f>
        <v>29</v>
      </c>
      <c r="D41" s="33" t="str">
        <f aca="false">IF(B41="","","Luna calante")</f>
        <v/>
      </c>
      <c r="E41" s="33"/>
      <c r="F41" s="49"/>
      <c r="G41" s="19"/>
      <c r="H41" s="40"/>
      <c r="I41" s="29"/>
      <c r="J41" s="23"/>
    </row>
    <row r="42" customFormat="false" ht="34" hidden="false" customHeight="true" outlineLevel="0" collapsed="false">
      <c r="G42" s="19"/>
      <c r="H42" s="40"/>
      <c r="I42" s="29"/>
      <c r="J42" s="23"/>
    </row>
    <row r="43" customFormat="false" ht="34" hidden="false" customHeight="true" outlineLevel="0" collapsed="false">
      <c r="D43" s="0" t="str">
        <f aca="false">IF(B43="","","Luna calante")</f>
        <v/>
      </c>
      <c r="G43" s="19"/>
      <c r="H43" s="40"/>
      <c r="I43" s="29"/>
      <c r="J43" s="23"/>
    </row>
    <row r="44" customFormat="false" ht="34" hidden="false" customHeight="true" outlineLevel="0" collapsed="false">
      <c r="D44" s="0" t="str">
        <f aca="false">IF(B44="","","Luna calante")</f>
        <v/>
      </c>
      <c r="G44" s="19"/>
      <c r="H44" s="40"/>
      <c r="I44" s="29"/>
      <c r="J44" s="23"/>
    </row>
    <row r="45" customFormat="false" ht="28.35" hidden="false" customHeight="true" outlineLevel="0" collapsed="false"/>
    <row r="46" customFormat="false" ht="28.35" hidden="false" customHeight="true" outlineLevel="0" collapsed="false"/>
    <row r="47" customFormat="false" ht="28.35" hidden="false" customHeight="true" outlineLevel="0" collapsed="false"/>
    <row r="48" customFormat="false" ht="28.35" hidden="false" customHeight="true" outlineLevel="0" collapsed="false"/>
    <row r="49" customFormat="false" ht="28.35" hidden="false" customHeight="true" outlineLevel="0" collapsed="false"/>
    <row r="50" customFormat="false" ht="28.35" hidden="false" customHeight="true" outlineLevel="0" collapsed="false"/>
    <row r="51" customFormat="false" ht="28.35" hidden="false" customHeight="true" outlineLevel="0" collapsed="false"/>
    <row r="52" customFormat="false" ht="28.35" hidden="false" customHeight="true" outlineLevel="0" collapsed="false"/>
    <row r="53" customFormat="false" ht="28.35" hidden="false" customHeight="true" outlineLevel="0" collapsed="false"/>
    <row r="54" customFormat="false" ht="28.35" hidden="false" customHeight="true" outlineLevel="0" collapsed="false"/>
    <row r="55" customFormat="false" ht="28.35" hidden="false" customHeight="true" outlineLevel="0" collapsed="false"/>
    <row r="56" customFormat="false" ht="28.35" hidden="false" customHeight="true" outlineLevel="0" collapsed="false"/>
    <row r="57" customFormat="false" ht="28.35" hidden="false" customHeight="true" outlineLevel="0" collapsed="false"/>
    <row r="58" customFormat="false" ht="28.35" hidden="false" customHeight="true" outlineLevel="0" collapsed="false"/>
    <row r="59" customFormat="false" ht="28.35" hidden="false" customHeight="true" outlineLevel="0" collapsed="false"/>
    <row r="60" customFormat="false" ht="28.35" hidden="false" customHeight="true" outlineLevel="0" collapsed="false"/>
    <row r="61" customFormat="false" ht="28.35" hidden="false" customHeight="true" outlineLevel="0" collapsed="false"/>
    <row r="62" customFormat="false" ht="28.35" hidden="false" customHeight="true" outlineLevel="0" collapsed="false"/>
    <row r="63" customFormat="false" ht="28.35" hidden="false" customHeight="true" outlineLevel="0" collapsed="false"/>
    <row r="64" customFormat="false" ht="28.35" hidden="false" customHeight="true" outlineLevel="0" collapsed="false"/>
    <row r="65" customFormat="false" ht="28.35" hidden="false" customHeight="true" outlineLevel="0" collapsed="false"/>
    <row r="66" customFormat="false" ht="28.35" hidden="false" customHeight="true" outlineLevel="0" collapsed="false"/>
    <row r="67" customFormat="false" ht="28.35" hidden="false" customHeight="true" outlineLevel="0" collapsed="false"/>
    <row r="68" customFormat="false" ht="28.35" hidden="false" customHeight="true" outlineLevel="0" collapsed="false"/>
    <row r="69" customFormat="false" ht="28.35" hidden="false" customHeight="true" outlineLevel="0" collapsed="false"/>
    <row r="70" customFormat="false" ht="28.35" hidden="false" customHeight="true" outlineLevel="0" collapsed="false"/>
    <row r="71" customFormat="false" ht="28.35" hidden="false" customHeight="true" outlineLevel="0" collapsed="false"/>
    <row r="72" customFormat="false" ht="28.35" hidden="false" customHeight="true" outlineLevel="0" collapsed="false"/>
    <row r="73" customFormat="false" ht="28.35" hidden="false" customHeight="true" outlineLevel="0" collapsed="false"/>
    <row r="74" customFormat="false" ht="28.35" hidden="false" customHeight="true" outlineLevel="0" collapsed="false"/>
  </sheetData>
  <sheetProtection sheet="true" objects="true" scenarios="true"/>
  <mergeCells count="53">
    <mergeCell ref="E2:J3"/>
    <mergeCell ref="I6:K6"/>
    <mergeCell ref="L6:N6"/>
    <mergeCell ref="I7:L7"/>
    <mergeCell ref="M7:O7"/>
    <mergeCell ref="D8:E8"/>
    <mergeCell ref="F8:G8"/>
    <mergeCell ref="B10:B11"/>
    <mergeCell ref="C10:C11"/>
    <mergeCell ref="D10:E11"/>
    <mergeCell ref="F10:F11"/>
    <mergeCell ref="I10:O12"/>
    <mergeCell ref="D12:E12"/>
    <mergeCell ref="F12:F13"/>
    <mergeCell ref="D13:E13"/>
    <mergeCell ref="D14:E14"/>
    <mergeCell ref="F14:F25"/>
    <mergeCell ref="I14:O16"/>
    <mergeCell ref="D15:E15"/>
    <mergeCell ref="D16:E16"/>
    <mergeCell ref="D17:E17"/>
    <mergeCell ref="B18:B19"/>
    <mergeCell ref="D18:D19"/>
    <mergeCell ref="E18:E19"/>
    <mergeCell ref="I19:O21"/>
    <mergeCell ref="D20:E20"/>
    <mergeCell ref="D21:E21"/>
    <mergeCell ref="D22:E22"/>
    <mergeCell ref="D23:E23"/>
    <mergeCell ref="I23:O25"/>
    <mergeCell ref="D24:E24"/>
    <mergeCell ref="D25:E25"/>
    <mergeCell ref="B26:B27"/>
    <mergeCell ref="C26:C27"/>
    <mergeCell ref="D26:E27"/>
    <mergeCell ref="F26:F27"/>
    <mergeCell ref="D28:E28"/>
    <mergeCell ref="F28:F29"/>
    <mergeCell ref="D29:E29"/>
    <mergeCell ref="D30:E30"/>
    <mergeCell ref="F30:F41"/>
    <mergeCell ref="D31:E31"/>
    <mergeCell ref="D32:E32"/>
    <mergeCell ref="D33:E33"/>
    <mergeCell ref="B34:B35"/>
    <mergeCell ref="D34:D35"/>
    <mergeCell ref="E34:E35"/>
    <mergeCell ref="D36:E36"/>
    <mergeCell ref="D37:E37"/>
    <mergeCell ref="D38:E38"/>
    <mergeCell ref="D39:E39"/>
    <mergeCell ref="D40:E40"/>
    <mergeCell ref="D41:E41"/>
  </mergeCells>
  <dataValidations count="1">
    <dataValidation allowBlank="true" operator="equal" showDropDown="false" showErrorMessage="true" showInputMessage="false" sqref="F6" type="list">
      <formula1>Info!$B$3:$B$302</formula1>
      <formula2>0</formula2>
    </dataValidation>
  </dataValidations>
  <hyperlinks>
    <hyperlink ref="E4" r:id="rId1" display="mailto:arck-a.borghini@libero.it"/>
  </hyperlinks>
  <printOptions headings="false" gridLines="false" gridLinesSet="true" horizontalCentered="true" verticalCentered="false"/>
  <pageMargins left="0.196527777777778" right="0.472222222222222" top="0.39375" bottom="0.39375" header="0.511805555555555" footer="0.511805555555555"/>
  <pageSetup paperSize="9" scale="54" firstPageNumber="1" fitToWidth="1" fitToHeight="1" pageOrder="downThenOver" orientation="portrait" blackAndWhite="false" draft="false" cellComments="none" useFirstPageNumber="true" horizontalDpi="300" verticalDpi="300" copies="1"/>
  <headerFooter differentFirst="false" differentOddEven="false">
    <oddHeader/>
    <oddFooter/>
  </headerFooter>
  <drawing r:id="rId2"/>
</worksheet>
</file>

<file path=xl/worksheets/sheet2.xml><?xml version="1.0" encoding="utf-8"?>
<worksheet xmlns="http://schemas.openxmlformats.org/spreadsheetml/2006/main" xmlns:r="http://schemas.openxmlformats.org/officeDocument/2006/relationships">
  <sheetPr filterMode="false">
    <tabColor rgb="FFCCFF00"/>
    <pageSetUpPr fitToPage="false"/>
  </sheetPr>
  <dimension ref="A2:X303"/>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7.35" zeroHeight="false" outlineLevelRow="0" outlineLevelCol="0"/>
  <cols>
    <col collapsed="false" customWidth="true" hidden="false" outlineLevel="0" max="1" min="1" style="0" width="3.57"/>
    <col collapsed="false" customWidth="true" hidden="false" outlineLevel="0" max="2" min="2" style="53" width="10.2"/>
    <col collapsed="false" customWidth="true" hidden="false" outlineLevel="0" max="3" min="3" style="54" width="10.2"/>
    <col collapsed="false" customWidth="true" hidden="false" outlineLevel="0" max="4" min="4" style="55" width="10.2"/>
    <col collapsed="false" customWidth="true" hidden="true" outlineLevel="0" max="5" min="5" style="56" width="3.57"/>
    <col collapsed="false" customWidth="true" hidden="true" outlineLevel="0" max="6" min="6" style="57" width="10.2"/>
    <col collapsed="false" customWidth="true" hidden="true" outlineLevel="0" max="7" min="7" style="58" width="12.25"/>
    <col collapsed="false" customWidth="true" hidden="false" outlineLevel="0" max="8" min="8" style="58" width="10.2"/>
    <col collapsed="false" customWidth="true" hidden="false" outlineLevel="0" max="9" min="9" style="59" width="11.22"/>
    <col collapsed="false" customWidth="true" hidden="false" outlineLevel="0" max="10" min="10" style="56" width="11.73"/>
    <col collapsed="false" customWidth="true" hidden="false" outlineLevel="0" max="11" min="11" style="57" width="11.22"/>
    <col collapsed="false" customWidth="true" hidden="false" outlineLevel="0" max="12" min="12" style="58" width="13.27"/>
    <col collapsed="false" customWidth="true" hidden="false" outlineLevel="0" max="13" min="13" style="59" width="11.73"/>
    <col collapsed="false" customWidth="true" hidden="false" outlineLevel="0" max="14" min="14" style="56" width="11.73"/>
    <col collapsed="false" customWidth="true" hidden="false" outlineLevel="0" max="15" min="15" style="57" width="11.73"/>
    <col collapsed="false" customWidth="true" hidden="false" outlineLevel="0" max="16" min="16" style="58" width="11.73"/>
    <col collapsed="false" customWidth="true" hidden="false" outlineLevel="0" max="17" min="17" style="59" width="9.18"/>
    <col collapsed="false" customWidth="true" hidden="false" outlineLevel="0" max="19" min="18" style="0" width="9.18"/>
    <col collapsed="false" customWidth="true" hidden="false" outlineLevel="0" max="20" min="20" style="60" width="9.18"/>
    <col collapsed="false" customWidth="true" hidden="false" outlineLevel="0" max="21" min="21" style="0" width="9.18"/>
    <col collapsed="false" customWidth="true" hidden="false" outlineLevel="0" max="22" min="22" style="0" width="11.22"/>
    <col collapsed="false" customWidth="true" hidden="false" outlineLevel="0" max="23" min="23" style="0" width="10.2"/>
    <col collapsed="false" customWidth="true" hidden="false" outlineLevel="0" max="25" min="24" style="0" width="9.18"/>
    <col collapsed="false" customWidth="false" hidden="false" outlineLevel="0" max="1025" min="26" style="0" width="11.52"/>
  </cols>
  <sheetData>
    <row r="2" s="61" customFormat="true" ht="34" hidden="false" customHeight="true" outlineLevel="0" collapsed="false">
      <c r="B2" s="62" t="s">
        <v>18</v>
      </c>
      <c r="C2" s="63" t="s">
        <v>19</v>
      </c>
      <c r="D2" s="64" t="s">
        <v>11</v>
      </c>
      <c r="E2" s="65"/>
      <c r="F2" s="62"/>
      <c r="G2" s="66"/>
      <c r="H2" s="66"/>
      <c r="I2" s="62"/>
      <c r="J2" s="63" t="s">
        <v>20</v>
      </c>
      <c r="K2" s="64"/>
      <c r="L2" s="65"/>
      <c r="M2" s="64" t="s">
        <v>11</v>
      </c>
      <c r="N2" s="67" t="s">
        <v>21</v>
      </c>
      <c r="O2" s="63" t="s">
        <v>22</v>
      </c>
      <c r="P2" s="64" t="s">
        <v>23</v>
      </c>
      <c r="Q2" s="0"/>
      <c r="S2" s="0"/>
      <c r="T2" s="0"/>
    </row>
    <row r="3" s="18" customFormat="true" ht="28.35" hidden="false" customHeight="true" outlineLevel="0" collapsed="false">
      <c r="A3" s="66"/>
      <c r="B3" s="68" t="n">
        <v>1900</v>
      </c>
      <c r="C3" s="63" t="n">
        <f aca="false">MOD(B3,19)+1</f>
        <v>1</v>
      </c>
      <c r="D3" s="69" t="n">
        <f aca="false">IF(MOD(11*(C3-1) ,30)-1&lt;0,29,MOD(11*(C3-1) ,30)-1)</f>
        <v>29</v>
      </c>
      <c r="E3" s="0"/>
      <c r="F3" s="40"/>
      <c r="G3" s="70"/>
      <c r="H3" s="66"/>
      <c r="I3" s="71" t="n">
        <f aca="false">'Epact&amp;Moon'!D6</f>
        <v>25</v>
      </c>
      <c r="J3" s="71" t="n">
        <f aca="false">'Epact&amp;Moon'!E6</f>
        <v>6</v>
      </c>
      <c r="K3" s="71" t="n">
        <f aca="false">'Epact&amp;Moon'!F6</f>
        <v>2088</v>
      </c>
      <c r="L3" s="19"/>
      <c r="M3" s="64" t="n">
        <f aca="false">IF(J3=1            OR (J3=2),VLOOKUP(K3-1,B3:D302,3),VLOOKUP(K3,B3:D302,3))</f>
        <v>6</v>
      </c>
      <c r="N3" s="68" t="n">
        <f aca="false">IF(J3=1,11,IF(J3=2,12,IF(J3=3,1,IF(J3=4,2,IF(J3=5,3,IF(J3=6,4,IF(J3=7,5,IF(J3=8,6,IF(J3=9,7,IF(J3=10,8,IF(J3=11,9,IF(J3=12,10,12))))))))))))</f>
        <v>4</v>
      </c>
      <c r="O3" s="63" t="n">
        <f aca="false">VLOOKUP(K3,B3:D302,2)</f>
        <v>18</v>
      </c>
      <c r="P3" s="64" t="n">
        <f aca="false">VLOOKUP(K3,B3:D302,3)</f>
        <v>6</v>
      </c>
      <c r="Q3" s="0"/>
      <c r="S3" s="0"/>
      <c r="T3" s="0"/>
      <c r="U3" s="0"/>
    </row>
    <row r="4" s="18" customFormat="true" ht="28.35" hidden="false" customHeight="true" outlineLevel="0" collapsed="false">
      <c r="A4" s="66"/>
      <c r="B4" s="62" t="n">
        <f aca="false">B3+1</f>
        <v>1901</v>
      </c>
      <c r="C4" s="63" t="n">
        <f aca="false">MOD(B4,19)+1</f>
        <v>2</v>
      </c>
      <c r="D4" s="72" t="n">
        <f aca="false">IF(D3+11&gt;=30,D3+11-30,IF(C4=1,D3+11+1,D3+11))</f>
        <v>10</v>
      </c>
      <c r="E4" s="19"/>
      <c r="F4" s="40"/>
      <c r="G4" s="70"/>
      <c r="H4" s="66"/>
      <c r="I4" s="73" t="s">
        <v>24</v>
      </c>
      <c r="J4" s="74" t="s">
        <v>25</v>
      </c>
      <c r="K4" s="74"/>
      <c r="L4" s="75"/>
      <c r="M4" s="76"/>
      <c r="N4" s="77"/>
      <c r="O4" s="17"/>
      <c r="P4" s="78"/>
      <c r="Q4" s="0"/>
      <c r="S4" s="0"/>
      <c r="T4" s="0"/>
      <c r="V4" s="19"/>
    </row>
    <row r="5" s="18" customFormat="true" ht="28.35" hidden="false" customHeight="true" outlineLevel="0" collapsed="false">
      <c r="A5" s="66"/>
      <c r="B5" s="62" t="n">
        <f aca="false">B4+1</f>
        <v>1902</v>
      </c>
      <c r="C5" s="63" t="n">
        <f aca="false">MOD(B5,19)+1</f>
        <v>3</v>
      </c>
      <c r="D5" s="72" t="n">
        <f aca="false">IF(D4+11&gt;=30,D4+11-30,IF(C5=1,D4+11+1,D4+11))</f>
        <v>21</v>
      </c>
      <c r="E5" s="19"/>
      <c r="F5" s="40"/>
      <c r="G5" s="79"/>
      <c r="H5" s="80"/>
      <c r="I5" s="64" t="n">
        <f aca="false">IF(I3+N3+M3&gt;29                   AND (I3+N3+M3&lt;60),(I3+N3+M3)-30,IF(I3+N3+M3&gt;59,(I3+N3+M3)-60,I3+N3+M3))</f>
        <v>5</v>
      </c>
      <c r="J5" s="81" t="str">
        <f aca="false">IF(I5&lt;=0,"Luna nuova",IF(I5=7                      OR (I5=8),"Primo quarto", IF(I5=15,"Luna piena",IF(I5=22                      OR (I5=23),"Ultimo quarto",IF(I5&gt;=1                    AND (I5&lt;=14),"Luna crescente",IF(I5&gt;=16                   AND (I5&lt;= 29),"Luna calante",""))))))</f>
        <v>Luna crescente</v>
      </c>
      <c r="K5" s="81"/>
      <c r="L5" s="75" t="s">
        <v>26</v>
      </c>
      <c r="M5" s="75"/>
      <c r="N5" s="82" t="n">
        <f aca="false">IF(WEEKDAY(M7)=1,M7+7,IF(WEEKDAY(M7)=2,M7+6,IF(WEEKDAY(M7)=3,M7+5,IF(WEEKDAY(M7)=4,M7+4,IF(WEEKDAY(M7)=5,M7+3,IF(WEEKDAY(M7)=6,M7+2,M7+1))))))</f>
        <v>68769</v>
      </c>
      <c r="O5" s="82"/>
      <c r="P5" s="82"/>
      <c r="Q5" s="24"/>
      <c r="S5" s="0"/>
      <c r="T5" s="0"/>
      <c r="V5" s="19"/>
    </row>
    <row r="6" s="18" customFormat="true" ht="28.35" hidden="false" customHeight="true" outlineLevel="0" collapsed="false">
      <c r="A6" s="66"/>
      <c r="B6" s="62" t="n">
        <f aca="false">B5+1</f>
        <v>1903</v>
      </c>
      <c r="C6" s="63" t="n">
        <f aca="false">MOD(B6,19)+1</f>
        <v>4</v>
      </c>
      <c r="D6" s="72" t="n">
        <f aca="false">IF(D5+11&gt;=30,D5+11-30,IF(C6=1,D5+11+1,D5+11))</f>
        <v>2</v>
      </c>
      <c r="E6" s="19"/>
      <c r="F6" s="40"/>
      <c r="G6" s="70"/>
      <c r="H6" s="66"/>
      <c r="I6" s="83" t="s">
        <v>27</v>
      </c>
      <c r="J6" s="29"/>
      <c r="K6" s="0"/>
      <c r="L6" s="0"/>
      <c r="M6" s="84"/>
      <c r="N6" s="84"/>
      <c r="O6" s="84"/>
      <c r="P6" s="84"/>
      <c r="Q6" s="85"/>
      <c r="S6" s="0"/>
      <c r="T6" s="0"/>
      <c r="V6" s="86" t="n">
        <f aca="false">IF(MOD(K3,4)=0 AND(J3&gt;=3),1,0)</f>
        <v>1</v>
      </c>
      <c r="W6" s="0"/>
      <c r="X6" s="0"/>
    </row>
    <row r="7" s="18" customFormat="true" ht="28.35" hidden="false" customHeight="true" outlineLevel="0" collapsed="false">
      <c r="A7" s="66"/>
      <c r="B7" s="62" t="n">
        <f aca="false">B6+1</f>
        <v>1904</v>
      </c>
      <c r="C7" s="63" t="n">
        <f aca="false">MOD(B7,19)+1</f>
        <v>5</v>
      </c>
      <c r="D7" s="72" t="n">
        <f aca="false">IF(D6+11&gt;=30,D6+11-30,IF(C7=1,D6+11+1,D6+11))</f>
        <v>13</v>
      </c>
      <c r="E7" s="19"/>
      <c r="F7" s="40"/>
      <c r="G7" s="70"/>
      <c r="H7" s="66"/>
      <c r="I7" s="63" t="n">
        <f aca="false">IF(30-P3+14&gt;=21,30-P3+14,IF(P3=24                               OR ((P3 =25)                               AND (O3&gt;11)                   AND (MOD(K3,4)&gt;0)),30-P3+14+29,30-P3+14+30))</f>
        <v>38</v>
      </c>
      <c r="J7" s="87" t="s">
        <v>28</v>
      </c>
      <c r="K7" s="87"/>
      <c r="L7" s="87"/>
      <c r="M7" s="88" t="n">
        <f aca="false">IF(I7&lt;=31,DATE(K3,3,I7),DATE(K3,4,I7-31))</f>
        <v>68765</v>
      </c>
      <c r="N7" s="88"/>
      <c r="O7" s="88"/>
      <c r="P7" s="84"/>
      <c r="Q7" s="0"/>
      <c r="S7" s="0"/>
      <c r="T7" s="0"/>
      <c r="V7" s="19"/>
    </row>
    <row r="8" s="18" customFormat="true" ht="28.35" hidden="false" customHeight="true" outlineLevel="0" collapsed="false">
      <c r="A8" s="66"/>
      <c r="B8" s="62" t="n">
        <f aca="false">B7+1</f>
        <v>1905</v>
      </c>
      <c r="C8" s="63" t="n">
        <f aca="false">MOD(B8,19)+1</f>
        <v>6</v>
      </c>
      <c r="D8" s="72" t="n">
        <f aca="false">IF(D7+11&gt;=30,D7+11-30,IF(C8=1,D7+11+1,D7+11))</f>
        <v>24</v>
      </c>
      <c r="E8" s="19"/>
      <c r="F8" s="40"/>
      <c r="G8" s="70"/>
      <c r="H8" s="66"/>
      <c r="I8" s="0"/>
      <c r="J8" s="0"/>
      <c r="K8" s="0"/>
      <c r="L8" s="0"/>
      <c r="M8" s="0"/>
      <c r="N8" s="0"/>
      <c r="O8" s="35"/>
      <c r="P8" s="0"/>
      <c r="Q8" s="0"/>
      <c r="S8" s="0"/>
      <c r="T8" s="0"/>
      <c r="V8" s="19"/>
    </row>
    <row r="9" s="18" customFormat="true" ht="28.35" hidden="false" customHeight="true" outlineLevel="0" collapsed="false">
      <c r="A9" s="66"/>
      <c r="B9" s="62" t="n">
        <f aca="false">B8+1</f>
        <v>1906</v>
      </c>
      <c r="C9" s="63" t="n">
        <f aca="false">MOD(B9,19)+1</f>
        <v>7</v>
      </c>
      <c r="D9" s="72" t="n">
        <f aca="false">IF(D8+11&gt;=30,D8+11-30,IF(C9=1,D8+11+1,D8+11))</f>
        <v>5</v>
      </c>
      <c r="E9" s="19"/>
      <c r="F9" s="40"/>
      <c r="G9" s="70"/>
      <c r="H9" s="68"/>
      <c r="I9" s="89"/>
      <c r="J9" s="61"/>
      <c r="K9" s="61"/>
      <c r="L9" s="8"/>
      <c r="M9" s="0"/>
      <c r="N9" s="0"/>
      <c r="O9" s="0"/>
      <c r="P9" s="90"/>
      <c r="Q9" s="0"/>
      <c r="R9" s="19"/>
      <c r="S9" s="0"/>
      <c r="T9" s="0"/>
      <c r="V9" s="19"/>
    </row>
    <row r="10" s="18" customFormat="true" ht="28.35" hidden="false" customHeight="true" outlineLevel="0" collapsed="false">
      <c r="A10" s="66"/>
      <c r="B10" s="62" t="n">
        <f aca="false">B9+1</f>
        <v>1907</v>
      </c>
      <c r="C10" s="63" t="n">
        <f aca="false">MOD(B10,19)+1</f>
        <v>8</v>
      </c>
      <c r="D10" s="72" t="n">
        <f aca="false">IF(D9+11&gt;=30,D9+11-30,IF(C10=1,D9+11+1,D9+11))</f>
        <v>16</v>
      </c>
      <c r="E10" s="19"/>
      <c r="F10" s="40"/>
      <c r="G10" s="70"/>
      <c r="H10" s="68"/>
      <c r="I10" s="91" t="s">
        <v>29</v>
      </c>
      <c r="J10" s="61"/>
      <c r="K10" s="8"/>
      <c r="L10" s="61"/>
      <c r="M10" s="92"/>
      <c r="N10" s="0"/>
      <c r="O10" s="37"/>
      <c r="P10" s="0"/>
      <c r="Q10" s="0"/>
      <c r="S10" s="0"/>
      <c r="T10" s="0"/>
      <c r="V10" s="0"/>
      <c r="W10" s="0"/>
      <c r="X10" s="0"/>
    </row>
    <row r="11" s="18" customFormat="true" ht="28.35" hidden="false" customHeight="true" outlineLevel="0" collapsed="false">
      <c r="A11" s="66"/>
      <c r="B11" s="62" t="n">
        <f aca="false">B10+1</f>
        <v>1908</v>
      </c>
      <c r="C11" s="63" t="n">
        <f aca="false">MOD(B11,19)+1</f>
        <v>9</v>
      </c>
      <c r="D11" s="72" t="n">
        <f aca="false">IF(D10+11&gt;=30,D10+11-30,IF(C11=1,D10+11+1,D10+11))</f>
        <v>27</v>
      </c>
      <c r="E11" s="19"/>
      <c r="F11" s="40"/>
      <c r="G11" s="70"/>
      <c r="H11" s="68"/>
      <c r="I11" s="93" t="s">
        <v>30</v>
      </c>
      <c r="J11" s="93"/>
      <c r="K11" s="93"/>
      <c r="L11" s="93"/>
      <c r="M11" s="93"/>
      <c r="N11" s="93"/>
      <c r="O11" s="93"/>
      <c r="P11" s="93"/>
      <c r="Q11" s="93"/>
      <c r="R11" s="93"/>
      <c r="S11" s="93"/>
      <c r="T11" s="93"/>
      <c r="U11" s="93"/>
      <c r="V11" s="19"/>
    </row>
    <row r="12" s="18" customFormat="true" ht="28.35" hidden="false" customHeight="true" outlineLevel="0" collapsed="false">
      <c r="A12" s="66"/>
      <c r="B12" s="62" t="n">
        <f aca="false">B11+1</f>
        <v>1909</v>
      </c>
      <c r="C12" s="63" t="n">
        <f aca="false">MOD(B12,19)+1</f>
        <v>10</v>
      </c>
      <c r="D12" s="72" t="n">
        <f aca="false">IF(D11+11&gt;=30,D11+11-30,IF(C12=1,D11+11+1,D11+11))</f>
        <v>8</v>
      </c>
      <c r="E12" s="19"/>
      <c r="F12" s="40"/>
      <c r="G12" s="70"/>
      <c r="H12" s="68"/>
      <c r="I12" s="93"/>
      <c r="J12" s="93"/>
      <c r="K12" s="93"/>
      <c r="L12" s="93"/>
      <c r="M12" s="93"/>
      <c r="N12" s="93"/>
      <c r="O12" s="93"/>
      <c r="P12" s="93"/>
      <c r="Q12" s="93"/>
      <c r="R12" s="93"/>
      <c r="S12" s="93"/>
      <c r="T12" s="93"/>
      <c r="U12" s="93"/>
      <c r="V12" s="0"/>
    </row>
    <row r="13" s="18" customFormat="true" ht="28.35" hidden="false" customHeight="true" outlineLevel="0" collapsed="false">
      <c r="A13" s="66"/>
      <c r="B13" s="62" t="n">
        <f aca="false">B12+1</f>
        <v>1910</v>
      </c>
      <c r="C13" s="63" t="n">
        <f aca="false">MOD(B13,19)+1</f>
        <v>11</v>
      </c>
      <c r="D13" s="72" t="n">
        <f aca="false">IF(D12+11&gt;=30,D12+11-30,IF(C13=1,D12+11+1,D12+11))</f>
        <v>19</v>
      </c>
      <c r="E13" s="19"/>
      <c r="F13" s="40"/>
      <c r="G13" s="70"/>
      <c r="H13" s="68"/>
      <c r="I13" s="93"/>
      <c r="J13" s="93"/>
      <c r="K13" s="93"/>
      <c r="L13" s="93"/>
      <c r="M13" s="93"/>
      <c r="N13" s="93"/>
      <c r="O13" s="93"/>
      <c r="P13" s="93"/>
      <c r="Q13" s="93"/>
      <c r="R13" s="93"/>
      <c r="S13" s="93"/>
      <c r="T13" s="93"/>
      <c r="U13" s="93"/>
      <c r="V13" s="19"/>
    </row>
    <row r="14" s="18" customFormat="true" ht="28.35" hidden="false" customHeight="true" outlineLevel="0" collapsed="false">
      <c r="A14" s="66"/>
      <c r="B14" s="62" t="n">
        <f aca="false">B13+1</f>
        <v>1911</v>
      </c>
      <c r="C14" s="63" t="n">
        <f aca="false">MOD(B14,19)+1</f>
        <v>12</v>
      </c>
      <c r="D14" s="72" t="n">
        <f aca="false">IF(D13+11&gt;=30,D13+11-30,IF(C14=1,D13+11+1,D13+11))</f>
        <v>0</v>
      </c>
      <c r="E14" s="19"/>
      <c r="F14" s="40"/>
      <c r="G14" s="70"/>
      <c r="H14" s="68"/>
      <c r="I14" s="93"/>
      <c r="J14" s="93"/>
      <c r="K14" s="93"/>
      <c r="L14" s="93"/>
      <c r="M14" s="93"/>
      <c r="N14" s="93"/>
      <c r="O14" s="93"/>
      <c r="P14" s="93"/>
      <c r="Q14" s="93"/>
      <c r="R14" s="93"/>
      <c r="S14" s="93"/>
      <c r="T14" s="93"/>
      <c r="U14" s="93"/>
      <c r="V14" s="0"/>
      <c r="W14" s="0"/>
      <c r="X14" s="0"/>
    </row>
    <row r="15" s="18" customFormat="true" ht="28.35" hidden="false" customHeight="true" outlineLevel="0" collapsed="false">
      <c r="A15" s="66"/>
      <c r="B15" s="62" t="n">
        <f aca="false">B14+1</f>
        <v>1912</v>
      </c>
      <c r="C15" s="63" t="n">
        <f aca="false">MOD(B15,19)+1</f>
        <v>13</v>
      </c>
      <c r="D15" s="72" t="n">
        <f aca="false">IF(D14+11&gt;=30,D14+11-30,IF(C15=1,D14+11+1,D14+11))</f>
        <v>11</v>
      </c>
      <c r="E15" s="19"/>
      <c r="F15" s="40"/>
      <c r="G15" s="29"/>
      <c r="H15" s="68"/>
      <c r="I15" s="93"/>
      <c r="J15" s="93"/>
      <c r="K15" s="93"/>
      <c r="L15" s="93"/>
      <c r="M15" s="93"/>
      <c r="N15" s="93"/>
      <c r="O15" s="93"/>
      <c r="P15" s="93"/>
      <c r="Q15" s="93"/>
      <c r="R15" s="93"/>
      <c r="S15" s="93"/>
      <c r="T15" s="93"/>
      <c r="U15" s="93"/>
      <c r="V15" s="19"/>
    </row>
    <row r="16" s="18" customFormat="true" ht="28.35" hidden="false" customHeight="true" outlineLevel="0" collapsed="false">
      <c r="A16" s="66"/>
      <c r="B16" s="62" t="n">
        <f aca="false">B15+1</f>
        <v>1913</v>
      </c>
      <c r="C16" s="63" t="n">
        <f aca="false">MOD(B16,19)+1</f>
        <v>14</v>
      </c>
      <c r="D16" s="72" t="n">
        <f aca="false">IF(D15+11&gt;=30,D15+11-30,IF(C16=1,D15+11+1,D15+11))</f>
        <v>22</v>
      </c>
      <c r="E16" s="19"/>
      <c r="F16" s="40"/>
      <c r="G16" s="29"/>
      <c r="H16" s="68"/>
      <c r="I16" s="93"/>
      <c r="J16" s="93"/>
      <c r="K16" s="93"/>
      <c r="L16" s="93"/>
      <c r="M16" s="93"/>
      <c r="N16" s="93"/>
      <c r="O16" s="93"/>
      <c r="P16" s="93"/>
      <c r="Q16" s="93"/>
      <c r="R16" s="93"/>
      <c r="S16" s="93"/>
      <c r="T16" s="93"/>
      <c r="U16" s="93"/>
      <c r="V16" s="0"/>
    </row>
    <row r="17" s="18" customFormat="true" ht="28.35" hidden="false" customHeight="true" outlineLevel="0" collapsed="false">
      <c r="A17" s="66"/>
      <c r="B17" s="62" t="n">
        <f aca="false">B16+1</f>
        <v>1914</v>
      </c>
      <c r="C17" s="63" t="n">
        <f aca="false">MOD(B17,19)+1</f>
        <v>15</v>
      </c>
      <c r="D17" s="72" t="n">
        <f aca="false">IF(D16+11&gt;=30,D16+11-30,IF(C17=1,D16+11+1,D16+11))</f>
        <v>3</v>
      </c>
      <c r="E17" s="19"/>
      <c r="F17" s="40"/>
      <c r="G17" s="0"/>
      <c r="H17" s="68"/>
      <c r="I17" s="93"/>
      <c r="J17" s="93"/>
      <c r="K17" s="93"/>
      <c r="L17" s="93"/>
      <c r="M17" s="93"/>
      <c r="N17" s="93"/>
      <c r="O17" s="93"/>
      <c r="P17" s="93"/>
      <c r="Q17" s="93"/>
      <c r="R17" s="93"/>
      <c r="S17" s="93"/>
      <c r="T17" s="93"/>
      <c r="U17" s="93"/>
      <c r="V17" s="0"/>
    </row>
    <row r="18" s="18" customFormat="true" ht="28.35" hidden="false" customHeight="true" outlineLevel="0" collapsed="false">
      <c r="A18" s="66"/>
      <c r="B18" s="62" t="n">
        <f aca="false">B17+1</f>
        <v>1915</v>
      </c>
      <c r="C18" s="63" t="n">
        <f aca="false">MOD(B18,19)+1</f>
        <v>16</v>
      </c>
      <c r="D18" s="72" t="n">
        <f aca="false">IF(D17+11&gt;=30,D17+11-30,IF(C18=1,D17+11+1,D17+11))</f>
        <v>14</v>
      </c>
      <c r="E18" s="19"/>
      <c r="F18" s="40"/>
      <c r="G18" s="0"/>
      <c r="H18" s="68"/>
      <c r="I18" s="93"/>
      <c r="J18" s="93"/>
      <c r="K18" s="93"/>
      <c r="L18" s="93"/>
      <c r="M18" s="93"/>
      <c r="N18" s="93"/>
      <c r="O18" s="93"/>
      <c r="P18" s="93"/>
      <c r="Q18" s="93"/>
      <c r="R18" s="93"/>
      <c r="S18" s="93"/>
      <c r="T18" s="93"/>
      <c r="U18" s="93"/>
      <c r="V18" s="0"/>
    </row>
    <row r="19" s="18" customFormat="true" ht="28.35" hidden="false" customHeight="true" outlineLevel="0" collapsed="false">
      <c r="A19" s="66"/>
      <c r="B19" s="62" t="n">
        <f aca="false">B18+1</f>
        <v>1916</v>
      </c>
      <c r="C19" s="63" t="n">
        <f aca="false">MOD(B19,19)+1</f>
        <v>17</v>
      </c>
      <c r="D19" s="72" t="n">
        <f aca="false">IF(D18+11&gt;=30,D18+11-30,IF(C19=1,D18+11+1,D18+11))</f>
        <v>25</v>
      </c>
      <c r="E19" s="19"/>
      <c r="F19" s="40"/>
      <c r="G19" s="0"/>
      <c r="H19" s="68"/>
      <c r="I19" s="93"/>
      <c r="J19" s="93"/>
      <c r="K19" s="93"/>
      <c r="L19" s="93"/>
      <c r="M19" s="93"/>
      <c r="N19" s="93"/>
      <c r="O19" s="93"/>
      <c r="P19" s="93"/>
      <c r="Q19" s="93"/>
      <c r="R19" s="93"/>
      <c r="S19" s="93"/>
      <c r="T19" s="93"/>
      <c r="U19" s="93"/>
      <c r="V19" s="0"/>
    </row>
    <row r="20" s="18" customFormat="true" ht="28.35" hidden="false" customHeight="true" outlineLevel="0" collapsed="false">
      <c r="A20" s="66"/>
      <c r="B20" s="62" t="n">
        <f aca="false">B19+1</f>
        <v>1917</v>
      </c>
      <c r="C20" s="63" t="n">
        <f aca="false">MOD(B20,19)+1</f>
        <v>18</v>
      </c>
      <c r="D20" s="72" t="n">
        <f aca="false">IF(D19+11&gt;=30,D19+11-30,IF(C20=1,D19+11+1,D19+11))</f>
        <v>6</v>
      </c>
      <c r="E20" s="19"/>
      <c r="F20" s="40"/>
      <c r="G20" s="0"/>
      <c r="H20" s="68"/>
      <c r="I20" s="61"/>
      <c r="J20" s="61"/>
      <c r="K20" s="0"/>
      <c r="L20" s="0"/>
      <c r="M20" s="0"/>
      <c r="N20" s="19"/>
      <c r="O20" s="40"/>
      <c r="P20" s="29"/>
      <c r="Q20" s="23"/>
      <c r="R20" s="0"/>
      <c r="S20" s="0"/>
      <c r="T20" s="0"/>
      <c r="U20" s="0"/>
      <c r="V20" s="0"/>
    </row>
    <row r="21" s="18" customFormat="true" ht="28.35" hidden="false" customHeight="true" outlineLevel="0" collapsed="false">
      <c r="A21" s="66"/>
      <c r="B21" s="62" t="n">
        <f aca="false">B20+1</f>
        <v>1918</v>
      </c>
      <c r="C21" s="63" t="n">
        <f aca="false">MOD(B21,19)+1</f>
        <v>19</v>
      </c>
      <c r="D21" s="72" t="n">
        <f aca="false">IF(D20+11&gt;=30,D20+11-30,IF(C21=1,D20+11+1,D20+11))</f>
        <v>17</v>
      </c>
      <c r="E21" s="19"/>
      <c r="F21" s="40"/>
      <c r="G21" s="0"/>
      <c r="H21" s="0"/>
      <c r="I21" s="94" t="s">
        <v>31</v>
      </c>
      <c r="J21" s="0"/>
      <c r="K21" s="0"/>
      <c r="L21" s="0"/>
      <c r="M21" s="0"/>
      <c r="N21" s="19"/>
      <c r="O21" s="40"/>
      <c r="P21" s="29"/>
      <c r="Q21" s="23"/>
      <c r="R21" s="0"/>
      <c r="S21" s="0"/>
      <c r="T21" s="0"/>
      <c r="U21" s="0"/>
      <c r="V21" s="0"/>
    </row>
    <row r="22" s="18" customFormat="true" ht="28.35" hidden="false" customHeight="true" outlineLevel="0" collapsed="false">
      <c r="A22" s="66"/>
      <c r="B22" s="62" t="n">
        <f aca="false">B21+1</f>
        <v>1919</v>
      </c>
      <c r="C22" s="63" t="n">
        <f aca="false">MOD(B22,19)+1</f>
        <v>1</v>
      </c>
      <c r="D22" s="72" t="n">
        <f aca="false">IF(D21+11&gt;=30,D21+11-30,IF(C22=1,D21+11+1,D21+11))</f>
        <v>29</v>
      </c>
      <c r="E22" s="19"/>
      <c r="F22" s="40"/>
      <c r="G22" s="0"/>
      <c r="H22" s="0"/>
      <c r="I22" s="93" t="s">
        <v>32</v>
      </c>
      <c r="J22" s="93"/>
      <c r="K22" s="93"/>
      <c r="L22" s="93"/>
      <c r="M22" s="93"/>
      <c r="N22" s="93"/>
      <c r="O22" s="93"/>
      <c r="P22" s="93"/>
      <c r="Q22" s="93"/>
      <c r="R22" s="93"/>
      <c r="S22" s="93"/>
      <c r="T22" s="93"/>
      <c r="U22" s="93"/>
      <c r="V22" s="0"/>
    </row>
    <row r="23" s="18" customFormat="true" ht="28.35" hidden="false" customHeight="true" outlineLevel="0" collapsed="false">
      <c r="A23" s="66"/>
      <c r="B23" s="62" t="n">
        <f aca="false">B22+1</f>
        <v>1920</v>
      </c>
      <c r="C23" s="63" t="n">
        <f aca="false">MOD(B23,19)+1</f>
        <v>2</v>
      </c>
      <c r="D23" s="72" t="n">
        <f aca="false">IF(D22+11&gt;=30,D22+11-30,IF(C23=1,D22+11+1,D22+11))</f>
        <v>10</v>
      </c>
      <c r="E23" s="19"/>
      <c r="F23" s="40"/>
      <c r="G23" s="0"/>
      <c r="H23" s="0"/>
      <c r="I23" s="93"/>
      <c r="J23" s="93"/>
      <c r="K23" s="93"/>
      <c r="L23" s="93"/>
      <c r="M23" s="93"/>
      <c r="N23" s="93"/>
      <c r="O23" s="93"/>
      <c r="P23" s="93"/>
      <c r="Q23" s="93"/>
      <c r="R23" s="93"/>
      <c r="S23" s="93"/>
      <c r="T23" s="93"/>
      <c r="U23" s="93"/>
      <c r="V23" s="0"/>
    </row>
    <row r="24" s="18" customFormat="true" ht="28.35" hidden="false" customHeight="true" outlineLevel="0" collapsed="false">
      <c r="A24" s="66"/>
      <c r="B24" s="62" t="n">
        <f aca="false">B23+1</f>
        <v>1921</v>
      </c>
      <c r="C24" s="63" t="n">
        <f aca="false">MOD(B24,19)+1</f>
        <v>3</v>
      </c>
      <c r="D24" s="72" t="n">
        <f aca="false">IF(D23+11&gt;=30,D23+11-30,IF(C24=1,D23+11+1,D23+11))</f>
        <v>21</v>
      </c>
      <c r="E24" s="19"/>
      <c r="F24" s="40"/>
      <c r="G24" s="0"/>
      <c r="H24" s="0"/>
      <c r="I24" s="93"/>
      <c r="J24" s="93"/>
      <c r="K24" s="93"/>
      <c r="L24" s="93"/>
      <c r="M24" s="93"/>
      <c r="N24" s="93"/>
      <c r="O24" s="93"/>
      <c r="P24" s="93"/>
      <c r="Q24" s="93"/>
      <c r="R24" s="93"/>
      <c r="S24" s="93"/>
      <c r="T24" s="93"/>
      <c r="U24" s="93"/>
      <c r="V24" s="0"/>
    </row>
    <row r="25" s="18" customFormat="true" ht="28.35" hidden="false" customHeight="true" outlineLevel="0" collapsed="false">
      <c r="A25" s="66"/>
      <c r="B25" s="62" t="n">
        <f aca="false">B24+1</f>
        <v>1922</v>
      </c>
      <c r="C25" s="63" t="n">
        <f aca="false">MOD(B25,19)+1</f>
        <v>4</v>
      </c>
      <c r="D25" s="72" t="n">
        <f aca="false">IF(D24+11&gt;=30,D24+11-30,IF(C25=1,D24+11+1,D24+11))</f>
        <v>2</v>
      </c>
      <c r="E25" s="19"/>
      <c r="F25" s="40"/>
      <c r="G25" s="0"/>
      <c r="H25" s="0"/>
      <c r="I25" s="93"/>
      <c r="J25" s="93"/>
      <c r="K25" s="93"/>
      <c r="L25" s="93"/>
      <c r="M25" s="93"/>
      <c r="N25" s="93"/>
      <c r="O25" s="93"/>
      <c r="P25" s="93"/>
      <c r="Q25" s="93"/>
      <c r="R25" s="93"/>
      <c r="S25" s="93"/>
      <c r="T25" s="93"/>
      <c r="U25" s="93"/>
      <c r="V25" s="0"/>
    </row>
    <row r="26" s="18" customFormat="true" ht="28.35" hidden="false" customHeight="true" outlineLevel="0" collapsed="false">
      <c r="A26" s="66"/>
      <c r="B26" s="62" t="n">
        <f aca="false">B25+1</f>
        <v>1923</v>
      </c>
      <c r="C26" s="63" t="n">
        <f aca="false">MOD(B26,19)+1</f>
        <v>5</v>
      </c>
      <c r="D26" s="72" t="n">
        <f aca="false">IF(D25+11&gt;=30,D25+11-30,IF(C26=1,D25+11+1,D25+11))</f>
        <v>13</v>
      </c>
      <c r="E26" s="19"/>
      <c r="F26" s="40"/>
      <c r="G26" s="0"/>
      <c r="H26" s="0"/>
      <c r="I26" s="93"/>
      <c r="J26" s="93"/>
      <c r="K26" s="93"/>
      <c r="L26" s="93"/>
      <c r="M26" s="93"/>
      <c r="N26" s="93"/>
      <c r="O26" s="93"/>
      <c r="P26" s="93"/>
      <c r="Q26" s="93"/>
      <c r="R26" s="93"/>
      <c r="S26" s="93"/>
      <c r="T26" s="93"/>
      <c r="U26" s="93"/>
      <c r="V26" s="0"/>
    </row>
    <row r="27" s="18" customFormat="true" ht="28.35" hidden="false" customHeight="true" outlineLevel="0" collapsed="false">
      <c r="A27" s="66"/>
      <c r="B27" s="62" t="n">
        <f aca="false">B26+1</f>
        <v>1924</v>
      </c>
      <c r="C27" s="63" t="n">
        <f aca="false">MOD(B27,19)+1</f>
        <v>6</v>
      </c>
      <c r="D27" s="72" t="n">
        <f aca="false">IF(D26+11&gt;=30,D26+11-30,IF(C27=1,D26+11+1,D26+11))</f>
        <v>24</v>
      </c>
      <c r="E27" s="19"/>
      <c r="F27" s="40"/>
      <c r="G27" s="0"/>
      <c r="H27" s="0"/>
      <c r="I27" s="93"/>
      <c r="J27" s="93"/>
      <c r="K27" s="93"/>
      <c r="L27" s="93"/>
      <c r="M27" s="93"/>
      <c r="N27" s="93"/>
      <c r="O27" s="93"/>
      <c r="P27" s="93"/>
      <c r="Q27" s="93"/>
      <c r="R27" s="93"/>
      <c r="S27" s="93"/>
      <c r="T27" s="93"/>
      <c r="U27" s="93"/>
      <c r="V27" s="0"/>
    </row>
    <row r="28" s="18" customFormat="true" ht="28.35" hidden="false" customHeight="true" outlineLevel="0" collapsed="false">
      <c r="A28" s="66"/>
      <c r="B28" s="62" t="n">
        <f aca="false">B27+1</f>
        <v>1925</v>
      </c>
      <c r="C28" s="63" t="n">
        <f aca="false">MOD(B28,19)+1</f>
        <v>7</v>
      </c>
      <c r="D28" s="72" t="n">
        <f aca="false">IF(D27+11&gt;=30,D27+11-30,IF(C28=1,D27+11+1,D27+11))</f>
        <v>5</v>
      </c>
      <c r="E28" s="19"/>
      <c r="F28" s="40"/>
      <c r="G28" s="0"/>
      <c r="H28" s="0"/>
      <c r="I28" s="93"/>
      <c r="J28" s="93"/>
      <c r="K28" s="93"/>
      <c r="L28" s="93"/>
      <c r="M28" s="93"/>
      <c r="N28" s="93"/>
      <c r="O28" s="93"/>
      <c r="P28" s="93"/>
      <c r="Q28" s="93"/>
      <c r="R28" s="93"/>
      <c r="S28" s="93"/>
      <c r="T28" s="93"/>
      <c r="U28" s="93"/>
      <c r="V28" s="0"/>
      <c r="W28" s="95"/>
    </row>
    <row r="29" s="18" customFormat="true" ht="28.35" hidden="false" customHeight="true" outlineLevel="0" collapsed="false">
      <c r="A29" s="66"/>
      <c r="B29" s="62" t="n">
        <f aca="false">B28+1</f>
        <v>1926</v>
      </c>
      <c r="C29" s="63" t="n">
        <f aca="false">MOD(B29,19)+1</f>
        <v>8</v>
      </c>
      <c r="D29" s="72" t="n">
        <f aca="false">IF(D28+11&gt;=30,D28+11-30,IF(C29=1,D28+11+1,D28+11))</f>
        <v>16</v>
      </c>
      <c r="E29" s="19"/>
      <c r="F29" s="40"/>
      <c r="G29" s="0"/>
      <c r="H29" s="0"/>
      <c r="I29" s="0"/>
      <c r="J29" s="0"/>
      <c r="K29" s="0"/>
      <c r="L29" s="0"/>
      <c r="M29" s="0"/>
      <c r="N29" s="19"/>
      <c r="O29" s="40"/>
      <c r="P29" s="29"/>
      <c r="Q29" s="23"/>
      <c r="R29" s="0"/>
      <c r="S29" s="0"/>
      <c r="T29" s="0"/>
      <c r="U29" s="0"/>
      <c r="V29" s="0"/>
    </row>
    <row r="30" s="18" customFormat="true" ht="28.35" hidden="false" customHeight="true" outlineLevel="0" collapsed="false">
      <c r="A30" s="66"/>
      <c r="B30" s="62" t="n">
        <f aca="false">B29+1</f>
        <v>1927</v>
      </c>
      <c r="C30" s="63" t="n">
        <f aca="false">MOD(B30,19)+1</f>
        <v>9</v>
      </c>
      <c r="D30" s="72" t="n">
        <f aca="false">IF(D29+11&gt;=30,D29+11-30,IF(C30=1,D29+11+1,D29+11))</f>
        <v>27</v>
      </c>
      <c r="E30" s="19"/>
      <c r="F30" s="40"/>
      <c r="G30" s="0"/>
      <c r="H30" s="0"/>
      <c r="I30" s="94" t="s">
        <v>33</v>
      </c>
      <c r="J30" s="0"/>
      <c r="K30" s="0"/>
      <c r="L30" s="0"/>
      <c r="M30" s="0"/>
      <c r="N30" s="19"/>
      <c r="O30" s="40"/>
      <c r="P30" s="29"/>
      <c r="Q30" s="23"/>
      <c r="R30" s="0"/>
      <c r="S30" s="0"/>
      <c r="T30" s="0"/>
      <c r="U30" s="0"/>
      <c r="V30" s="0"/>
    </row>
    <row r="31" s="18" customFormat="true" ht="29.5" hidden="false" customHeight="true" outlineLevel="0" collapsed="false">
      <c r="A31" s="66"/>
      <c r="B31" s="62" t="n">
        <f aca="false">B30+1</f>
        <v>1928</v>
      </c>
      <c r="C31" s="63" t="n">
        <f aca="false">MOD(B31,19)+1</f>
        <v>10</v>
      </c>
      <c r="D31" s="72" t="n">
        <f aca="false">IF(D30+11&gt;=30,D30+11-30,IF(C31=1,D30+11+1,D30+11))</f>
        <v>8</v>
      </c>
      <c r="E31" s="19"/>
      <c r="F31" s="40"/>
      <c r="G31" s="0"/>
      <c r="H31" s="0"/>
      <c r="I31" s="93" t="s">
        <v>34</v>
      </c>
      <c r="J31" s="93"/>
      <c r="K31" s="93"/>
      <c r="L31" s="93"/>
      <c r="M31" s="93"/>
      <c r="N31" s="93"/>
      <c r="O31" s="93"/>
      <c r="P31" s="93"/>
      <c r="Q31" s="93"/>
      <c r="R31" s="93"/>
      <c r="S31" s="93"/>
      <c r="T31" s="93"/>
      <c r="U31" s="93"/>
      <c r="V31" s="0"/>
    </row>
    <row r="32" s="18" customFormat="true" ht="29.5" hidden="false" customHeight="true" outlineLevel="0" collapsed="false">
      <c r="A32" s="66"/>
      <c r="B32" s="62" t="n">
        <f aca="false">B31+1</f>
        <v>1929</v>
      </c>
      <c r="C32" s="63" t="n">
        <f aca="false">MOD(B32,19)+1</f>
        <v>11</v>
      </c>
      <c r="D32" s="72" t="n">
        <f aca="false">IF(D31+11&gt;=30,D31+11-30,IF(C32=1,D31+11+1,D31+11))</f>
        <v>19</v>
      </c>
      <c r="E32" s="19"/>
      <c r="F32" s="40"/>
      <c r="G32" s="0"/>
      <c r="H32" s="0"/>
      <c r="I32" s="93"/>
      <c r="J32" s="93"/>
      <c r="K32" s="93"/>
      <c r="L32" s="93"/>
      <c r="M32" s="93"/>
      <c r="N32" s="93"/>
      <c r="O32" s="93"/>
      <c r="P32" s="93"/>
      <c r="Q32" s="93"/>
      <c r="R32" s="93"/>
      <c r="S32" s="93"/>
      <c r="T32" s="93"/>
      <c r="U32" s="93"/>
      <c r="V32" s="0"/>
    </row>
    <row r="33" s="18" customFormat="true" ht="29.5" hidden="false" customHeight="true" outlineLevel="0" collapsed="false">
      <c r="A33" s="66"/>
      <c r="B33" s="62" t="n">
        <f aca="false">B32+1</f>
        <v>1930</v>
      </c>
      <c r="C33" s="63" t="n">
        <f aca="false">MOD(B33,19)+1</f>
        <v>12</v>
      </c>
      <c r="D33" s="72" t="n">
        <f aca="false">IF(D32+11&gt;=30,D32+11-30,IF(C33=1,D32+11+1,D32+11))</f>
        <v>0</v>
      </c>
      <c r="E33" s="19"/>
      <c r="F33" s="40"/>
      <c r="G33" s="0"/>
      <c r="H33" s="0"/>
      <c r="I33" s="93"/>
      <c r="J33" s="93"/>
      <c r="K33" s="93"/>
      <c r="L33" s="93"/>
      <c r="M33" s="93"/>
      <c r="N33" s="93"/>
      <c r="O33" s="93"/>
      <c r="P33" s="93"/>
      <c r="Q33" s="93"/>
      <c r="R33" s="93"/>
      <c r="S33" s="93"/>
      <c r="T33" s="93"/>
      <c r="U33" s="93"/>
      <c r="V33" s="0"/>
    </row>
    <row r="34" s="18" customFormat="true" ht="29.5" hidden="false" customHeight="true" outlineLevel="0" collapsed="false">
      <c r="A34" s="66"/>
      <c r="B34" s="62" t="n">
        <f aca="false">B33+1</f>
        <v>1931</v>
      </c>
      <c r="C34" s="63" t="n">
        <f aca="false">MOD(B34,19)+1</f>
        <v>13</v>
      </c>
      <c r="D34" s="72" t="n">
        <f aca="false">IF(D33+11&gt;=30,D33+11-30,IF(C34=1,D33+11+1,D33+11))</f>
        <v>11</v>
      </c>
      <c r="E34" s="19"/>
      <c r="F34" s="40"/>
      <c r="G34" s="0"/>
      <c r="H34" s="0"/>
      <c r="I34" s="93"/>
      <c r="J34" s="93"/>
      <c r="K34" s="93"/>
      <c r="L34" s="93"/>
      <c r="M34" s="93"/>
      <c r="N34" s="93"/>
      <c r="O34" s="93"/>
      <c r="P34" s="93"/>
      <c r="Q34" s="93"/>
      <c r="R34" s="93"/>
      <c r="S34" s="93"/>
      <c r="T34" s="93"/>
      <c r="U34" s="93"/>
      <c r="V34" s="0"/>
    </row>
    <row r="35" s="18" customFormat="true" ht="29.5" hidden="false" customHeight="true" outlineLevel="0" collapsed="false">
      <c r="A35" s="66"/>
      <c r="B35" s="62" t="n">
        <f aca="false">B34+1</f>
        <v>1932</v>
      </c>
      <c r="C35" s="63" t="n">
        <f aca="false">MOD(B35,19)+1</f>
        <v>14</v>
      </c>
      <c r="D35" s="72" t="n">
        <f aca="false">IF(D34+11&gt;=30,D34+11-30,IF(C35=1,D34+11+1,D34+11))</f>
        <v>22</v>
      </c>
      <c r="E35" s="19"/>
      <c r="F35" s="40"/>
      <c r="G35" s="0"/>
      <c r="H35" s="0"/>
      <c r="I35" s="93"/>
      <c r="J35" s="93"/>
      <c r="K35" s="93"/>
      <c r="L35" s="93"/>
      <c r="M35" s="93"/>
      <c r="N35" s="93"/>
      <c r="O35" s="93"/>
      <c r="P35" s="93"/>
      <c r="Q35" s="93"/>
      <c r="R35" s="93"/>
      <c r="S35" s="93"/>
      <c r="T35" s="93"/>
      <c r="U35" s="93"/>
      <c r="V35" s="0"/>
    </row>
    <row r="36" s="18" customFormat="true" ht="29.5" hidden="false" customHeight="true" outlineLevel="0" collapsed="false">
      <c r="A36" s="66"/>
      <c r="B36" s="62" t="n">
        <f aca="false">B35+1</f>
        <v>1933</v>
      </c>
      <c r="C36" s="63" t="n">
        <f aca="false">MOD(B36,19)+1</f>
        <v>15</v>
      </c>
      <c r="D36" s="72" t="n">
        <f aca="false">IF(D35+11&gt;=30,D35+11-30,IF(C36=1,D35+11+1,D35+11))</f>
        <v>3</v>
      </c>
      <c r="E36" s="19"/>
      <c r="F36" s="40"/>
      <c r="G36" s="0"/>
      <c r="H36" s="0"/>
      <c r="I36" s="93"/>
      <c r="J36" s="93"/>
      <c r="K36" s="93"/>
      <c r="L36" s="93"/>
      <c r="M36" s="93"/>
      <c r="N36" s="93"/>
      <c r="O36" s="93"/>
      <c r="P36" s="93"/>
      <c r="Q36" s="93"/>
      <c r="R36" s="93"/>
      <c r="S36" s="93"/>
      <c r="T36" s="93"/>
      <c r="U36" s="93"/>
      <c r="V36" s="0"/>
    </row>
    <row r="37" s="18" customFormat="true" ht="29.5" hidden="false" customHeight="true" outlineLevel="0" collapsed="false">
      <c r="A37" s="66"/>
      <c r="B37" s="62" t="n">
        <f aca="false">B36+1</f>
        <v>1934</v>
      </c>
      <c r="C37" s="63" t="n">
        <f aca="false">MOD(B37,19)+1</f>
        <v>16</v>
      </c>
      <c r="D37" s="72" t="n">
        <f aca="false">IF(D36+11&gt;=30,D36+11-30,IF(C37=1,D36+11+1,D36+11))</f>
        <v>14</v>
      </c>
      <c r="E37" s="19"/>
      <c r="F37" s="40"/>
      <c r="G37" s="0"/>
      <c r="H37" s="0"/>
      <c r="I37" s="93"/>
      <c r="J37" s="93"/>
      <c r="K37" s="93"/>
      <c r="L37" s="93"/>
      <c r="M37" s="93"/>
      <c r="N37" s="93"/>
      <c r="O37" s="93"/>
      <c r="P37" s="93"/>
      <c r="Q37" s="93"/>
      <c r="R37" s="93"/>
      <c r="S37" s="93"/>
      <c r="T37" s="93"/>
      <c r="U37" s="93"/>
      <c r="V37" s="0"/>
    </row>
    <row r="38" s="18" customFormat="true" ht="29.5" hidden="false" customHeight="true" outlineLevel="0" collapsed="false">
      <c r="A38" s="66"/>
      <c r="B38" s="62" t="n">
        <f aca="false">B37+1</f>
        <v>1935</v>
      </c>
      <c r="C38" s="63" t="n">
        <f aca="false">MOD(B38,19)+1</f>
        <v>17</v>
      </c>
      <c r="D38" s="72" t="n">
        <f aca="false">IF(D37+11&gt;=30,D37+11-30,IF(C38=1,D37+11+1,D37+11))</f>
        <v>25</v>
      </c>
      <c r="E38" s="19"/>
      <c r="F38" s="40"/>
      <c r="G38" s="0"/>
      <c r="H38" s="0"/>
      <c r="I38" s="93"/>
      <c r="J38" s="93"/>
      <c r="K38" s="93"/>
      <c r="L38" s="93"/>
      <c r="M38" s="93"/>
      <c r="N38" s="93"/>
      <c r="O38" s="93"/>
      <c r="P38" s="93"/>
      <c r="Q38" s="93"/>
      <c r="R38" s="93"/>
      <c r="S38" s="93"/>
      <c r="T38" s="93"/>
      <c r="U38" s="93"/>
      <c r="V38" s="0"/>
    </row>
    <row r="39" s="18" customFormat="true" ht="28.35" hidden="false" customHeight="true" outlineLevel="0" collapsed="false">
      <c r="A39" s="66"/>
      <c r="B39" s="62" t="n">
        <f aca="false">B38+1</f>
        <v>1936</v>
      </c>
      <c r="C39" s="63" t="n">
        <f aca="false">MOD(B39,19)+1</f>
        <v>18</v>
      </c>
      <c r="D39" s="72" t="n">
        <f aca="false">IF(D38+11&gt;=30,D38+11-30,IF(C39=1,D38+11+1,D38+11))</f>
        <v>6</v>
      </c>
      <c r="E39" s="19"/>
      <c r="F39" s="40"/>
      <c r="G39" s="0"/>
      <c r="H39" s="0"/>
      <c r="I39" s="0"/>
      <c r="J39" s="0"/>
      <c r="K39" s="0"/>
      <c r="L39" s="0"/>
      <c r="M39" s="0"/>
      <c r="N39" s="19"/>
      <c r="O39" s="40"/>
      <c r="P39" s="29"/>
      <c r="Q39" s="23"/>
      <c r="R39" s="0"/>
      <c r="S39" s="0"/>
      <c r="T39" s="0"/>
      <c r="U39" s="0"/>
      <c r="V39" s="0"/>
    </row>
    <row r="40" s="18" customFormat="true" ht="28.35" hidden="false" customHeight="true" outlineLevel="0" collapsed="false">
      <c r="A40" s="66"/>
      <c r="B40" s="62" t="n">
        <f aca="false">B39+1</f>
        <v>1937</v>
      </c>
      <c r="C40" s="63" t="n">
        <f aca="false">MOD(B40,19)+1</f>
        <v>19</v>
      </c>
      <c r="D40" s="72" t="n">
        <f aca="false">IF(D39+11&gt;=30,D39+11-30,IF(C40=1,D39+11+1,D39+11))</f>
        <v>17</v>
      </c>
      <c r="E40" s="19"/>
      <c r="F40" s="40"/>
      <c r="G40" s="0"/>
      <c r="H40" s="0"/>
      <c r="I40" s="0"/>
      <c r="J40" s="0"/>
      <c r="K40" s="0"/>
      <c r="L40" s="0"/>
      <c r="M40" s="0"/>
      <c r="N40" s="19"/>
      <c r="O40" s="40"/>
      <c r="P40" s="29"/>
      <c r="Q40" s="23"/>
      <c r="R40" s="0"/>
      <c r="S40" s="0"/>
      <c r="T40" s="0"/>
      <c r="U40" s="0"/>
      <c r="V40" s="0"/>
    </row>
    <row r="41" s="18" customFormat="true" ht="28.35" hidden="false" customHeight="true" outlineLevel="0" collapsed="false">
      <c r="A41" s="66"/>
      <c r="B41" s="62" t="n">
        <f aca="false">B40+1</f>
        <v>1938</v>
      </c>
      <c r="C41" s="63" t="n">
        <f aca="false">MOD(B41,19)+1</f>
        <v>1</v>
      </c>
      <c r="D41" s="72" t="n">
        <f aca="false">IF(D40+11&gt;=30,D40+11-30,IF(C41=1,D40+11+1,D40+11))</f>
        <v>29</v>
      </c>
      <c r="E41" s="19"/>
      <c r="F41" s="40"/>
      <c r="G41" s="0"/>
      <c r="H41" s="0"/>
      <c r="I41" s="0"/>
      <c r="J41" s="0"/>
      <c r="K41" s="0"/>
      <c r="L41" s="0"/>
      <c r="M41" s="0"/>
      <c r="N41" s="19"/>
      <c r="O41" s="40"/>
      <c r="P41" s="29"/>
      <c r="Q41" s="23"/>
      <c r="R41" s="0"/>
      <c r="S41" s="0"/>
      <c r="T41" s="0"/>
      <c r="U41" s="0"/>
      <c r="V41" s="0"/>
    </row>
    <row r="42" s="18" customFormat="true" ht="28.35" hidden="false" customHeight="true" outlineLevel="0" collapsed="false">
      <c r="A42" s="66"/>
      <c r="B42" s="62" t="n">
        <f aca="false">B41+1</f>
        <v>1939</v>
      </c>
      <c r="C42" s="63" t="n">
        <f aca="false">MOD(B42,19)+1</f>
        <v>2</v>
      </c>
      <c r="D42" s="72" t="n">
        <f aca="false">IF(D41+11&gt;=30,D41+11-30,IF(C42=1,D41+11+1,D41+11))</f>
        <v>10</v>
      </c>
      <c r="E42" s="19"/>
      <c r="F42" s="40"/>
      <c r="G42" s="0"/>
      <c r="H42" s="0"/>
      <c r="I42" s="0"/>
      <c r="J42" s="0"/>
      <c r="K42" s="0"/>
      <c r="L42" s="0"/>
      <c r="M42" s="0"/>
      <c r="N42" s="19"/>
      <c r="O42" s="40"/>
      <c r="P42" s="29"/>
      <c r="Q42" s="23"/>
      <c r="R42" s="0"/>
      <c r="S42" s="0"/>
      <c r="T42" s="0"/>
      <c r="U42" s="0"/>
      <c r="V42" s="0"/>
    </row>
    <row r="43" s="18" customFormat="true" ht="28.35" hidden="false" customHeight="true" outlineLevel="0" collapsed="false">
      <c r="A43" s="66"/>
      <c r="B43" s="62" t="n">
        <f aca="false">B42+1</f>
        <v>1940</v>
      </c>
      <c r="C43" s="63" t="n">
        <f aca="false">MOD(B43,19)+1</f>
        <v>3</v>
      </c>
      <c r="D43" s="72" t="n">
        <f aca="false">IF(D42+11&gt;=30,D42+11-30,IF(C43=1,D42+11+1,D42+11))</f>
        <v>21</v>
      </c>
      <c r="E43" s="19"/>
      <c r="F43" s="40"/>
      <c r="G43" s="0"/>
      <c r="H43" s="0"/>
      <c r="I43" s="0"/>
      <c r="J43" s="0"/>
      <c r="K43" s="0"/>
      <c r="L43" s="0"/>
      <c r="M43" s="0"/>
      <c r="N43" s="19"/>
      <c r="O43" s="40"/>
      <c r="P43" s="29"/>
      <c r="Q43" s="23"/>
      <c r="R43" s="0"/>
      <c r="S43" s="0"/>
      <c r="T43" s="0"/>
      <c r="U43" s="0"/>
      <c r="V43" s="0"/>
    </row>
    <row r="44" s="18" customFormat="true" ht="28.35" hidden="false" customHeight="true" outlineLevel="0" collapsed="false">
      <c r="A44" s="66"/>
      <c r="B44" s="62" t="n">
        <f aca="false">B43+1</f>
        <v>1941</v>
      </c>
      <c r="C44" s="63" t="n">
        <f aca="false">MOD(B44,19)+1</f>
        <v>4</v>
      </c>
      <c r="D44" s="72" t="n">
        <f aca="false">IF(D43+11&gt;=30,D43+11-30,IF(C44=1,D43+11+1,D43+11))</f>
        <v>2</v>
      </c>
      <c r="E44" s="19"/>
      <c r="F44" s="40"/>
      <c r="G44" s="0"/>
      <c r="H44" s="0"/>
      <c r="I44" s="0"/>
      <c r="J44" s="0"/>
      <c r="K44" s="0"/>
      <c r="L44" s="0"/>
      <c r="M44" s="0"/>
      <c r="N44" s="19"/>
      <c r="O44" s="40"/>
      <c r="P44" s="29"/>
      <c r="Q44" s="23"/>
      <c r="R44" s="0"/>
      <c r="S44" s="0"/>
      <c r="T44" s="0"/>
      <c r="U44" s="0"/>
      <c r="V44" s="0"/>
    </row>
    <row r="45" s="18" customFormat="true" ht="28.35" hidden="false" customHeight="true" outlineLevel="0" collapsed="false">
      <c r="A45" s="66"/>
      <c r="B45" s="62" t="n">
        <f aca="false">B44+1</f>
        <v>1942</v>
      </c>
      <c r="C45" s="63" t="n">
        <f aca="false">MOD(B45,19)+1</f>
        <v>5</v>
      </c>
      <c r="D45" s="72" t="n">
        <f aca="false">IF(D44+11&gt;=30,D44+11-30,IF(C45=1,D44+11+1,D44+11))</f>
        <v>13</v>
      </c>
      <c r="E45" s="19"/>
      <c r="F45" s="40"/>
      <c r="G45" s="0"/>
      <c r="H45" s="0"/>
      <c r="I45" s="0"/>
      <c r="J45" s="0"/>
      <c r="K45" s="0"/>
      <c r="L45" s="0"/>
      <c r="M45" s="0"/>
      <c r="N45" s="19"/>
      <c r="O45" s="40"/>
      <c r="P45" s="29"/>
      <c r="Q45" s="23"/>
      <c r="R45" s="0"/>
      <c r="S45" s="0"/>
      <c r="T45" s="0"/>
      <c r="U45" s="0"/>
      <c r="V45" s="0"/>
    </row>
    <row r="46" s="18" customFormat="true" ht="28.35" hidden="false" customHeight="true" outlineLevel="0" collapsed="false">
      <c r="A46" s="66"/>
      <c r="B46" s="62" t="n">
        <f aca="false">B45+1</f>
        <v>1943</v>
      </c>
      <c r="C46" s="63" t="n">
        <f aca="false">MOD(B46,19)+1</f>
        <v>6</v>
      </c>
      <c r="D46" s="72" t="n">
        <f aca="false">IF(D45+11&gt;=30,D45+11-30,IF(C46=1,D45+11+1,D45+11))</f>
        <v>24</v>
      </c>
      <c r="E46" s="19"/>
      <c r="F46" s="40"/>
      <c r="G46" s="0"/>
      <c r="H46" s="0"/>
      <c r="I46" s="0"/>
      <c r="J46" s="0"/>
      <c r="K46" s="0"/>
      <c r="L46" s="0"/>
      <c r="M46" s="0"/>
      <c r="N46" s="19"/>
      <c r="O46" s="40"/>
      <c r="P46" s="29"/>
      <c r="Q46" s="23"/>
      <c r="R46" s="0"/>
      <c r="S46" s="0"/>
      <c r="T46" s="0"/>
      <c r="U46" s="0"/>
      <c r="V46" s="0"/>
    </row>
    <row r="47" s="18" customFormat="true" ht="28.35" hidden="false" customHeight="true" outlineLevel="0" collapsed="false">
      <c r="A47" s="66"/>
      <c r="B47" s="62" t="n">
        <f aca="false">B46+1</f>
        <v>1944</v>
      </c>
      <c r="C47" s="63" t="n">
        <f aca="false">MOD(B47,19)+1</f>
        <v>7</v>
      </c>
      <c r="D47" s="72" t="n">
        <f aca="false">IF(D46+11&gt;=30,D46+11-30,IF(C47=1,D46+11+1,D46+11))</f>
        <v>5</v>
      </c>
      <c r="E47" s="19"/>
      <c r="F47" s="40"/>
      <c r="G47" s="0"/>
      <c r="H47" s="0"/>
      <c r="I47" s="0"/>
      <c r="J47" s="0"/>
      <c r="K47" s="0"/>
      <c r="L47" s="0"/>
      <c r="M47" s="0"/>
      <c r="N47" s="19"/>
      <c r="O47" s="40"/>
      <c r="P47" s="29"/>
      <c r="Q47" s="23"/>
      <c r="R47" s="0"/>
      <c r="S47" s="0"/>
      <c r="T47" s="0"/>
      <c r="U47" s="0"/>
      <c r="V47" s="0"/>
    </row>
    <row r="48" s="18" customFormat="true" ht="28.35" hidden="false" customHeight="true" outlineLevel="0" collapsed="false">
      <c r="A48" s="66"/>
      <c r="B48" s="62" t="n">
        <f aca="false">B47+1</f>
        <v>1945</v>
      </c>
      <c r="C48" s="63" t="n">
        <f aca="false">MOD(B48,19)+1</f>
        <v>8</v>
      </c>
      <c r="D48" s="72" t="n">
        <f aca="false">IF(D47+11&gt;=30,D47+11-30,IF(C48=1,D47+11+1,D47+11))</f>
        <v>16</v>
      </c>
      <c r="E48" s="19"/>
      <c r="F48" s="40"/>
      <c r="G48" s="0"/>
      <c r="H48" s="0"/>
      <c r="I48" s="0"/>
      <c r="J48" s="0"/>
      <c r="K48" s="0"/>
      <c r="L48" s="0"/>
      <c r="M48" s="0"/>
      <c r="N48" s="19"/>
      <c r="O48" s="40"/>
      <c r="P48" s="29"/>
      <c r="Q48" s="23"/>
      <c r="R48" s="0"/>
      <c r="S48" s="0"/>
      <c r="T48" s="0"/>
      <c r="U48" s="0"/>
      <c r="V48" s="0"/>
    </row>
    <row r="49" s="18" customFormat="true" ht="28.35" hidden="false" customHeight="true" outlineLevel="0" collapsed="false">
      <c r="A49" s="66"/>
      <c r="B49" s="62" t="n">
        <f aca="false">B48+1</f>
        <v>1946</v>
      </c>
      <c r="C49" s="63" t="n">
        <f aca="false">MOD(B49,19)+1</f>
        <v>9</v>
      </c>
      <c r="D49" s="72" t="n">
        <f aca="false">IF(D48+11&gt;=30,D48+11-30,IF(C49=1,D48+11+1,D48+11))</f>
        <v>27</v>
      </c>
      <c r="E49" s="19"/>
      <c r="F49" s="40"/>
      <c r="G49" s="0"/>
      <c r="H49" s="0"/>
      <c r="I49" s="0"/>
      <c r="J49" s="0"/>
      <c r="K49" s="0"/>
      <c r="L49" s="0"/>
      <c r="M49" s="0"/>
      <c r="N49" s="19"/>
      <c r="O49" s="40"/>
      <c r="P49" s="29"/>
      <c r="Q49" s="23"/>
      <c r="R49" s="0"/>
      <c r="S49" s="0"/>
      <c r="T49" s="0"/>
      <c r="U49" s="0"/>
      <c r="V49" s="0"/>
    </row>
    <row r="50" s="18" customFormat="true" ht="28.35" hidden="false" customHeight="true" outlineLevel="0" collapsed="false">
      <c r="A50" s="66"/>
      <c r="B50" s="62" t="n">
        <f aca="false">B49+1</f>
        <v>1947</v>
      </c>
      <c r="C50" s="63" t="n">
        <f aca="false">MOD(B50,19)+1</f>
        <v>10</v>
      </c>
      <c r="D50" s="72" t="n">
        <f aca="false">IF(D49+11&gt;=30,D49+11-30,IF(C50=1,D49+11+1,D49+11))</f>
        <v>8</v>
      </c>
      <c r="E50" s="19"/>
      <c r="F50" s="40"/>
      <c r="G50" s="29"/>
      <c r="H50" s="29"/>
      <c r="I50" s="23"/>
      <c r="J50" s="19"/>
      <c r="K50" s="40"/>
      <c r="L50" s="29"/>
      <c r="M50" s="23"/>
      <c r="N50" s="19"/>
      <c r="O50" s="40"/>
      <c r="P50" s="29"/>
      <c r="Q50" s="23"/>
      <c r="T50" s="21"/>
    </row>
    <row r="51" s="18" customFormat="true" ht="28.35" hidden="false" customHeight="true" outlineLevel="0" collapsed="false">
      <c r="A51" s="66"/>
      <c r="B51" s="62" t="n">
        <f aca="false">B50+1</f>
        <v>1948</v>
      </c>
      <c r="C51" s="63" t="n">
        <f aca="false">MOD(B51,19)+1</f>
        <v>11</v>
      </c>
      <c r="D51" s="72" t="n">
        <f aca="false">IF(D50+11&gt;=30,D50+11-30,IF(C51=1,D50+11+1,D50+11))</f>
        <v>19</v>
      </c>
      <c r="E51" s="19"/>
      <c r="F51" s="40"/>
      <c r="G51" s="29"/>
      <c r="H51" s="29"/>
      <c r="I51" s="23"/>
      <c r="J51" s="19"/>
      <c r="K51" s="40"/>
      <c r="L51" s="29"/>
      <c r="M51" s="23"/>
      <c r="N51" s="19"/>
      <c r="O51" s="40"/>
      <c r="P51" s="29"/>
      <c r="Q51" s="23"/>
      <c r="T51" s="21"/>
    </row>
    <row r="52" s="18" customFormat="true" ht="28.35" hidden="false" customHeight="true" outlineLevel="0" collapsed="false">
      <c r="A52" s="66"/>
      <c r="B52" s="62" t="n">
        <f aca="false">B51+1</f>
        <v>1949</v>
      </c>
      <c r="C52" s="63" t="n">
        <f aca="false">MOD(B52,19)+1</f>
        <v>12</v>
      </c>
      <c r="D52" s="72" t="n">
        <f aca="false">IF(D51+11&gt;=30,D51+11-30,IF(C52=1,D51+11+1,D51+11))</f>
        <v>0</v>
      </c>
      <c r="E52" s="19"/>
      <c r="F52" s="40"/>
      <c r="G52" s="29"/>
      <c r="H52" s="29"/>
      <c r="I52" s="23"/>
      <c r="J52" s="96"/>
      <c r="K52" s="40"/>
      <c r="L52" s="29"/>
      <c r="M52" s="23"/>
      <c r="N52" s="19"/>
      <c r="O52" s="40"/>
      <c r="P52" s="29"/>
      <c r="Q52" s="23"/>
      <c r="R52" s="0"/>
      <c r="T52" s="21"/>
    </row>
    <row r="53" s="18" customFormat="true" ht="28.35" hidden="false" customHeight="true" outlineLevel="0" collapsed="false">
      <c r="A53" s="66"/>
      <c r="B53" s="62" t="n">
        <f aca="false">B52+1</f>
        <v>1950</v>
      </c>
      <c r="C53" s="63" t="n">
        <f aca="false">MOD(B53,19)+1</f>
        <v>13</v>
      </c>
      <c r="D53" s="72" t="n">
        <f aca="false">IF(D52+11&gt;=30,D52+11-30,IF(C53=1,D52+11+1,D52+11))</f>
        <v>11</v>
      </c>
      <c r="E53" s="19"/>
      <c r="F53" s="40"/>
      <c r="G53" s="29"/>
      <c r="H53" s="29"/>
      <c r="I53" s="97"/>
      <c r="J53" s="19"/>
      <c r="K53" s="40"/>
      <c r="L53" s="29"/>
      <c r="M53" s="97"/>
      <c r="N53" s="19"/>
      <c r="O53" s="40"/>
      <c r="P53" s="29"/>
      <c r="Q53" s="97"/>
      <c r="T53" s="21"/>
    </row>
    <row r="54" customFormat="false" ht="28.35" hidden="false" customHeight="true" outlineLevel="0" collapsed="false">
      <c r="B54" s="62" t="n">
        <f aca="false">B53+1</f>
        <v>1951</v>
      </c>
      <c r="C54" s="63" t="n">
        <f aca="false">MOD(B54,19)+1</f>
        <v>14</v>
      </c>
      <c r="D54" s="72" t="n">
        <f aca="false">IF(D53+11&gt;=30,D53+11-30,IF(C54=1,D53+11+1,D53+11))</f>
        <v>22</v>
      </c>
      <c r="F54" s="40"/>
      <c r="G54" s="29"/>
      <c r="H54" s="29"/>
      <c r="K54" s="40"/>
      <c r="L54" s="29"/>
      <c r="M54" s="97"/>
      <c r="N54" s="19"/>
      <c r="O54" s="40"/>
      <c r="P54" s="29"/>
      <c r="Q54" s="97"/>
    </row>
    <row r="55" customFormat="false" ht="28.35" hidden="false" customHeight="true" outlineLevel="0" collapsed="false">
      <c r="B55" s="62" t="n">
        <f aca="false">B54+1</f>
        <v>1952</v>
      </c>
      <c r="C55" s="63" t="n">
        <f aca="false">MOD(B55,19)+1</f>
        <v>15</v>
      </c>
      <c r="D55" s="72" t="n">
        <f aca="false">IF(D54+11&gt;=30,D54+11-30,IF(C55=1,D54+11+1,D54+11))</f>
        <v>3</v>
      </c>
    </row>
    <row r="56" customFormat="false" ht="28.35" hidden="false" customHeight="true" outlineLevel="0" collapsed="false">
      <c r="B56" s="62" t="n">
        <f aca="false">B55+1</f>
        <v>1953</v>
      </c>
      <c r="C56" s="63" t="n">
        <f aca="false">MOD(B56,19)+1</f>
        <v>16</v>
      </c>
      <c r="D56" s="72" t="n">
        <f aca="false">IF(D55+11&gt;=30,D55+11-30,IF(C56=1,D55+11+1,D55+11))</f>
        <v>14</v>
      </c>
    </row>
    <row r="57" customFormat="false" ht="28.35" hidden="false" customHeight="true" outlineLevel="0" collapsed="false">
      <c r="B57" s="62" t="n">
        <f aca="false">B56+1</f>
        <v>1954</v>
      </c>
      <c r="C57" s="63" t="n">
        <f aca="false">MOD(B57,19)+1</f>
        <v>17</v>
      </c>
      <c r="D57" s="72" t="n">
        <f aca="false">IF(D56+11&gt;=30,D56+11-30,IF(C57=1,D56+11+1,D56+11))</f>
        <v>25</v>
      </c>
    </row>
    <row r="58" customFormat="false" ht="28.35" hidden="false" customHeight="true" outlineLevel="0" collapsed="false">
      <c r="B58" s="62" t="n">
        <f aca="false">B57+1</f>
        <v>1955</v>
      </c>
      <c r="C58" s="63" t="n">
        <f aca="false">MOD(B58,19)+1</f>
        <v>18</v>
      </c>
      <c r="D58" s="72" t="n">
        <f aca="false">IF(D57+11&gt;=30,D57+11-30,IF(C58=1,D57+11+1,D57+11))</f>
        <v>6</v>
      </c>
    </row>
    <row r="59" customFormat="false" ht="28.35" hidden="false" customHeight="true" outlineLevel="0" collapsed="false">
      <c r="B59" s="62" t="n">
        <f aca="false">B58+1</f>
        <v>1956</v>
      </c>
      <c r="C59" s="63" t="n">
        <f aca="false">MOD(B59,19)+1</f>
        <v>19</v>
      </c>
      <c r="D59" s="72" t="n">
        <f aca="false">IF(D58+11&gt;=30,D58+11-30,IF(C59=1,D58+11+1,D58+11))</f>
        <v>17</v>
      </c>
    </row>
    <row r="60" customFormat="false" ht="28.35" hidden="false" customHeight="true" outlineLevel="0" collapsed="false">
      <c r="B60" s="62" t="n">
        <f aca="false">B59+1</f>
        <v>1957</v>
      </c>
      <c r="C60" s="63" t="n">
        <f aca="false">MOD(B60,19)+1</f>
        <v>1</v>
      </c>
      <c r="D60" s="72" t="n">
        <f aca="false">IF(D59+11&gt;=30,D59+11-30,IF(C60=1,D59+11+1,D59+11))</f>
        <v>29</v>
      </c>
    </row>
    <row r="61" customFormat="false" ht="28.35" hidden="false" customHeight="true" outlineLevel="0" collapsed="false">
      <c r="B61" s="62" t="n">
        <f aca="false">B60+1</f>
        <v>1958</v>
      </c>
      <c r="C61" s="63" t="n">
        <f aca="false">MOD(B61,19)+1</f>
        <v>2</v>
      </c>
      <c r="D61" s="72" t="n">
        <f aca="false">IF(D60+11&gt;=30,D60+11-30,IF(C61=1,D60+11+1,D60+11))</f>
        <v>10</v>
      </c>
    </row>
    <row r="62" customFormat="false" ht="28.35" hidden="false" customHeight="true" outlineLevel="0" collapsed="false">
      <c r="B62" s="62" t="n">
        <f aca="false">B61+1</f>
        <v>1959</v>
      </c>
      <c r="C62" s="63" t="n">
        <f aca="false">MOD(B62,19)+1</f>
        <v>3</v>
      </c>
      <c r="D62" s="72" t="n">
        <f aca="false">IF(D61+11&gt;=30,D61+11-30,IF(C62=1,D61+11+1,D61+11))</f>
        <v>21</v>
      </c>
    </row>
    <row r="63" customFormat="false" ht="28.35" hidden="false" customHeight="true" outlineLevel="0" collapsed="false">
      <c r="B63" s="62" t="n">
        <f aca="false">B62+1</f>
        <v>1960</v>
      </c>
      <c r="C63" s="63" t="n">
        <f aca="false">MOD(B63,19)+1</f>
        <v>4</v>
      </c>
      <c r="D63" s="72" t="n">
        <f aca="false">IF(D62+11&gt;=30,D62+11-30,IF(C63=1,D62+11+1,D62+11))</f>
        <v>2</v>
      </c>
    </row>
    <row r="64" customFormat="false" ht="28.35" hidden="false" customHeight="true" outlineLevel="0" collapsed="false">
      <c r="B64" s="62" t="n">
        <f aca="false">B63+1</f>
        <v>1961</v>
      </c>
      <c r="C64" s="63" t="n">
        <f aca="false">MOD(B64,19)+1</f>
        <v>5</v>
      </c>
      <c r="D64" s="72" t="n">
        <f aca="false">IF(D63+11&gt;=30,D63+11-30,IF(C64=1,D63+11+1,D63+11))</f>
        <v>13</v>
      </c>
    </row>
    <row r="65" customFormat="false" ht="28.35" hidden="false" customHeight="true" outlineLevel="0" collapsed="false">
      <c r="B65" s="62" t="n">
        <f aca="false">B64+1</f>
        <v>1962</v>
      </c>
      <c r="C65" s="63" t="n">
        <f aca="false">MOD(B65,19)+1</f>
        <v>6</v>
      </c>
      <c r="D65" s="72" t="n">
        <f aca="false">IF(D64+11&gt;=30,D64+11-30,IF(C65=1,D64+11+1,D64+11))</f>
        <v>24</v>
      </c>
    </row>
    <row r="66" customFormat="false" ht="28.35" hidden="false" customHeight="true" outlineLevel="0" collapsed="false">
      <c r="B66" s="62" t="n">
        <f aca="false">B65+1</f>
        <v>1963</v>
      </c>
      <c r="C66" s="63" t="n">
        <f aca="false">MOD(B66,19)+1</f>
        <v>7</v>
      </c>
      <c r="D66" s="72" t="n">
        <f aca="false">IF(D65+11&gt;=30,D65+11-30,IF(C66=1,D65+11+1,D65+11))</f>
        <v>5</v>
      </c>
    </row>
    <row r="67" customFormat="false" ht="28.35" hidden="false" customHeight="true" outlineLevel="0" collapsed="false">
      <c r="B67" s="62" t="n">
        <f aca="false">B66+1</f>
        <v>1964</v>
      </c>
      <c r="C67" s="63" t="n">
        <f aca="false">MOD(B67,19)+1</f>
        <v>8</v>
      </c>
      <c r="D67" s="72" t="n">
        <f aca="false">IF(D66+11&gt;=30,D66+11-30,IF(C67=1,D66+11+1,D66+11))</f>
        <v>16</v>
      </c>
    </row>
    <row r="68" customFormat="false" ht="28.35" hidden="false" customHeight="true" outlineLevel="0" collapsed="false">
      <c r="B68" s="62" t="n">
        <f aca="false">B67+1</f>
        <v>1965</v>
      </c>
      <c r="C68" s="63" t="n">
        <f aca="false">MOD(B68,19)+1</f>
        <v>9</v>
      </c>
      <c r="D68" s="72" t="n">
        <f aca="false">IF(D67+11&gt;=30,D67+11-30,IF(C68=1,D67+11+1,D67+11))</f>
        <v>27</v>
      </c>
    </row>
    <row r="69" customFormat="false" ht="28.35" hidden="false" customHeight="true" outlineLevel="0" collapsed="false">
      <c r="B69" s="62" t="n">
        <f aca="false">B68+1</f>
        <v>1966</v>
      </c>
      <c r="C69" s="63" t="n">
        <f aca="false">MOD(B69,19)+1</f>
        <v>10</v>
      </c>
      <c r="D69" s="72" t="n">
        <f aca="false">IF(D68+11&gt;=30,D68+11-30,IF(C69=1,D68+11+1,D68+11))</f>
        <v>8</v>
      </c>
    </row>
    <row r="70" customFormat="false" ht="28.35" hidden="false" customHeight="true" outlineLevel="0" collapsed="false">
      <c r="B70" s="62" t="n">
        <f aca="false">B69+1</f>
        <v>1967</v>
      </c>
      <c r="C70" s="63" t="n">
        <f aca="false">MOD(B70,19)+1</f>
        <v>11</v>
      </c>
      <c r="D70" s="72" t="n">
        <f aca="false">IF(D69+11&gt;=30,D69+11-30,IF(C70=1,D69+11+1,D69+11))</f>
        <v>19</v>
      </c>
    </row>
    <row r="71" customFormat="false" ht="28.35" hidden="false" customHeight="true" outlineLevel="0" collapsed="false">
      <c r="B71" s="62" t="n">
        <f aca="false">B70+1</f>
        <v>1968</v>
      </c>
      <c r="C71" s="63" t="n">
        <f aca="false">MOD(B71,19)+1</f>
        <v>12</v>
      </c>
      <c r="D71" s="72" t="n">
        <f aca="false">IF(D70+11&gt;=30,D70+11-30,IF(C71=1,D70+11+1,D70+11))</f>
        <v>0</v>
      </c>
    </row>
    <row r="72" customFormat="false" ht="28.35" hidden="false" customHeight="true" outlineLevel="0" collapsed="false">
      <c r="B72" s="62" t="n">
        <f aca="false">B71+1</f>
        <v>1969</v>
      </c>
      <c r="C72" s="63" t="n">
        <f aca="false">MOD(B72,19)+1</f>
        <v>13</v>
      </c>
      <c r="D72" s="72" t="n">
        <f aca="false">IF(D71+11&gt;=30,D71+11-30,IF(C72=1,D71+11+1,D71+11))</f>
        <v>11</v>
      </c>
    </row>
    <row r="73" customFormat="false" ht="28.35" hidden="false" customHeight="true" outlineLevel="0" collapsed="false">
      <c r="B73" s="62" t="n">
        <f aca="false">B72+1</f>
        <v>1970</v>
      </c>
      <c r="C73" s="63" t="n">
        <f aca="false">MOD(B73,19)+1</f>
        <v>14</v>
      </c>
      <c r="D73" s="72" t="n">
        <f aca="false">IF(D72+11&gt;=30,D72+11-30,IF(C73=1,D72+11+1,D72+11))</f>
        <v>22</v>
      </c>
    </row>
    <row r="74" customFormat="false" ht="28.35" hidden="false" customHeight="true" outlineLevel="0" collapsed="false">
      <c r="B74" s="62" t="n">
        <f aca="false">B73+1</f>
        <v>1971</v>
      </c>
      <c r="C74" s="63" t="n">
        <f aca="false">MOD(B74,19)+1</f>
        <v>15</v>
      </c>
      <c r="D74" s="72" t="n">
        <f aca="false">IF(D73+11&gt;=30,D73+11-30,IF(C74=1,D73+11+1,D73+11))</f>
        <v>3</v>
      </c>
    </row>
    <row r="75" customFormat="false" ht="28.35" hidden="false" customHeight="true" outlineLevel="0" collapsed="false">
      <c r="B75" s="62" t="n">
        <f aca="false">B74+1</f>
        <v>1972</v>
      </c>
      <c r="C75" s="63" t="n">
        <f aca="false">MOD(B75,19)+1</f>
        <v>16</v>
      </c>
      <c r="D75" s="72" t="n">
        <f aca="false">IF(D74+11&gt;=30,D74+11-30,IF(C75=1,D74+11+1,D74+11))</f>
        <v>14</v>
      </c>
    </row>
    <row r="76" customFormat="false" ht="28.35" hidden="false" customHeight="true" outlineLevel="0" collapsed="false">
      <c r="B76" s="62" t="n">
        <f aca="false">B75+1</f>
        <v>1973</v>
      </c>
      <c r="C76" s="63" t="n">
        <f aca="false">MOD(B76,19)+1</f>
        <v>17</v>
      </c>
      <c r="D76" s="72" t="n">
        <f aca="false">IF(D75+11&gt;=30,D75+11-30,IF(C76=1,D75+11+1,D75+11))</f>
        <v>25</v>
      </c>
    </row>
    <row r="77" customFormat="false" ht="28.35" hidden="false" customHeight="true" outlineLevel="0" collapsed="false">
      <c r="B77" s="62" t="n">
        <f aca="false">B76+1</f>
        <v>1974</v>
      </c>
      <c r="C77" s="63" t="n">
        <f aca="false">MOD(B77,19)+1</f>
        <v>18</v>
      </c>
      <c r="D77" s="72" t="n">
        <f aca="false">IF(D76+11&gt;=30,D76+11-30,IF(C77=1,D76+11+1,D76+11))</f>
        <v>6</v>
      </c>
    </row>
    <row r="78" customFormat="false" ht="28.35" hidden="false" customHeight="true" outlineLevel="0" collapsed="false">
      <c r="B78" s="62" t="n">
        <f aca="false">B77+1</f>
        <v>1975</v>
      </c>
      <c r="C78" s="63" t="n">
        <f aca="false">MOD(B78,19)+1</f>
        <v>19</v>
      </c>
      <c r="D78" s="72" t="n">
        <f aca="false">IF(D77+11&gt;=30,D77+11-30,IF(C78=1,D77+11+1,D77+11))</f>
        <v>17</v>
      </c>
    </row>
    <row r="79" customFormat="false" ht="28.35" hidden="false" customHeight="true" outlineLevel="0" collapsed="false">
      <c r="B79" s="62" t="n">
        <f aca="false">B78+1</f>
        <v>1976</v>
      </c>
      <c r="C79" s="63" t="n">
        <f aca="false">MOD(B79,19)+1</f>
        <v>1</v>
      </c>
      <c r="D79" s="72" t="n">
        <f aca="false">IF(D78+11&gt;=30,D78+11-30,IF(C79=1,D78+11+1,D78+11))</f>
        <v>29</v>
      </c>
    </row>
    <row r="80" customFormat="false" ht="28.35" hidden="false" customHeight="true" outlineLevel="0" collapsed="false">
      <c r="B80" s="62" t="n">
        <f aca="false">B79+1</f>
        <v>1977</v>
      </c>
      <c r="C80" s="63" t="n">
        <f aca="false">MOD(B80,19)+1</f>
        <v>2</v>
      </c>
      <c r="D80" s="72" t="n">
        <f aca="false">IF(D79+11&gt;=30,D79+11-30,IF(C80=1,D79+11+1,D79+11))</f>
        <v>10</v>
      </c>
    </row>
    <row r="81" customFormat="false" ht="28.35" hidden="false" customHeight="true" outlineLevel="0" collapsed="false">
      <c r="B81" s="62" t="n">
        <f aca="false">B80+1</f>
        <v>1978</v>
      </c>
      <c r="C81" s="63" t="n">
        <f aca="false">MOD(B81,19)+1</f>
        <v>3</v>
      </c>
      <c r="D81" s="72" t="n">
        <f aca="false">IF(D80+11&gt;=30,D80+11-30,IF(C81=1,D80+11+1,D80+11))</f>
        <v>21</v>
      </c>
    </row>
    <row r="82" customFormat="false" ht="28.35" hidden="false" customHeight="true" outlineLevel="0" collapsed="false">
      <c r="B82" s="62" t="n">
        <f aca="false">B81+1</f>
        <v>1979</v>
      </c>
      <c r="C82" s="63" t="n">
        <f aca="false">MOD(B82,19)+1</f>
        <v>4</v>
      </c>
      <c r="D82" s="72" t="n">
        <f aca="false">IF(D81+11&gt;=30,D81+11-30,IF(C82=1,D81+11+1,D81+11))</f>
        <v>2</v>
      </c>
    </row>
    <row r="83" customFormat="false" ht="28.35" hidden="false" customHeight="true" outlineLevel="0" collapsed="false">
      <c r="B83" s="62" t="n">
        <f aca="false">B82+1</f>
        <v>1980</v>
      </c>
      <c r="C83" s="63" t="n">
        <f aca="false">MOD(B83,19)+1</f>
        <v>5</v>
      </c>
      <c r="D83" s="72" t="n">
        <f aca="false">IF(D82+11&gt;=30,D82+11-30,IF(C83=1,D82+11+1,D82+11))</f>
        <v>13</v>
      </c>
    </row>
    <row r="84" customFormat="false" ht="28.35" hidden="false" customHeight="true" outlineLevel="0" collapsed="false">
      <c r="B84" s="62" t="n">
        <f aca="false">B83+1</f>
        <v>1981</v>
      </c>
      <c r="C84" s="63" t="n">
        <f aca="false">MOD(B84,19)+1</f>
        <v>6</v>
      </c>
      <c r="D84" s="72" t="n">
        <f aca="false">IF(D83+11&gt;=30,D83+11-30,IF(C84=1,D83+11+1,D83+11))</f>
        <v>24</v>
      </c>
    </row>
    <row r="85" customFormat="false" ht="28.35" hidden="false" customHeight="true" outlineLevel="0" collapsed="false">
      <c r="B85" s="62" t="n">
        <f aca="false">B84+1</f>
        <v>1982</v>
      </c>
      <c r="C85" s="63" t="n">
        <f aca="false">MOD(B85,19)+1</f>
        <v>7</v>
      </c>
      <c r="D85" s="72" t="n">
        <f aca="false">IF(D84+11&gt;=30,D84+11-30,IF(C85=1,D84+11+1,D84+11))</f>
        <v>5</v>
      </c>
    </row>
    <row r="86" customFormat="false" ht="28.35" hidden="false" customHeight="true" outlineLevel="0" collapsed="false">
      <c r="B86" s="62" t="n">
        <f aca="false">B85+1</f>
        <v>1983</v>
      </c>
      <c r="C86" s="63" t="n">
        <f aca="false">MOD(B86,19)+1</f>
        <v>8</v>
      </c>
      <c r="D86" s="72" t="n">
        <f aca="false">IF(D85+11&gt;=30,D85+11-30,IF(C86=1,D85+11+1,D85+11))</f>
        <v>16</v>
      </c>
    </row>
    <row r="87" customFormat="false" ht="28.35" hidden="false" customHeight="true" outlineLevel="0" collapsed="false">
      <c r="B87" s="62" t="n">
        <f aca="false">B86+1</f>
        <v>1984</v>
      </c>
      <c r="C87" s="63" t="n">
        <f aca="false">MOD(B87,19)+1</f>
        <v>9</v>
      </c>
      <c r="D87" s="72" t="n">
        <f aca="false">IF(D86+11&gt;=30,D86+11-30,IF(C87=1,D86+11+1,D86+11))</f>
        <v>27</v>
      </c>
    </row>
    <row r="88" customFormat="false" ht="28.35" hidden="false" customHeight="true" outlineLevel="0" collapsed="false">
      <c r="B88" s="62" t="n">
        <f aca="false">B87+1</f>
        <v>1985</v>
      </c>
      <c r="C88" s="63" t="n">
        <f aca="false">MOD(B88,19)+1</f>
        <v>10</v>
      </c>
      <c r="D88" s="72" t="n">
        <f aca="false">IF(D87+11&gt;=30,D87+11-30,IF(C88=1,D87+11+1,D87+11))</f>
        <v>8</v>
      </c>
    </row>
    <row r="89" customFormat="false" ht="28.35" hidden="false" customHeight="true" outlineLevel="0" collapsed="false">
      <c r="B89" s="62" t="n">
        <f aca="false">B88+1</f>
        <v>1986</v>
      </c>
      <c r="C89" s="63" t="n">
        <f aca="false">MOD(B89,19)+1</f>
        <v>11</v>
      </c>
      <c r="D89" s="72" t="n">
        <f aca="false">IF(D88+11&gt;=30,D88+11-30,IF(C89=1,D88+11+1,D88+11))</f>
        <v>19</v>
      </c>
    </row>
    <row r="90" customFormat="false" ht="28.35" hidden="false" customHeight="true" outlineLevel="0" collapsed="false">
      <c r="B90" s="62" t="n">
        <f aca="false">B89+1</f>
        <v>1987</v>
      </c>
      <c r="C90" s="63" t="n">
        <f aca="false">MOD(B90,19)+1</f>
        <v>12</v>
      </c>
      <c r="D90" s="72" t="n">
        <f aca="false">IF(D89+11&gt;=30,D89+11-30,IF(C90=1,D89+11+1,D89+11))</f>
        <v>0</v>
      </c>
    </row>
    <row r="91" customFormat="false" ht="28.35" hidden="false" customHeight="true" outlineLevel="0" collapsed="false">
      <c r="B91" s="62" t="n">
        <f aca="false">B90+1</f>
        <v>1988</v>
      </c>
      <c r="C91" s="63" t="n">
        <f aca="false">MOD(B91,19)+1</f>
        <v>13</v>
      </c>
      <c r="D91" s="72" t="n">
        <f aca="false">IF(D90+11&gt;=30,D90+11-30,IF(C91=1,D90+11+1,D90+11))</f>
        <v>11</v>
      </c>
    </row>
    <row r="92" customFormat="false" ht="28.35" hidden="false" customHeight="true" outlineLevel="0" collapsed="false">
      <c r="B92" s="62" t="n">
        <f aca="false">B91+1</f>
        <v>1989</v>
      </c>
      <c r="C92" s="63" t="n">
        <f aca="false">MOD(B92,19)+1</f>
        <v>14</v>
      </c>
      <c r="D92" s="72" t="n">
        <f aca="false">IF(D91+11&gt;=30,D91+11-30,IF(C92=1,D91+11+1,D91+11))</f>
        <v>22</v>
      </c>
    </row>
    <row r="93" customFormat="false" ht="28.35" hidden="false" customHeight="true" outlineLevel="0" collapsed="false">
      <c r="B93" s="62" t="n">
        <f aca="false">B92+1</f>
        <v>1990</v>
      </c>
      <c r="C93" s="63" t="n">
        <f aca="false">MOD(B93,19)+1</f>
        <v>15</v>
      </c>
      <c r="D93" s="72" t="n">
        <f aca="false">IF(D92+11&gt;=30,D92+11-30,IF(C93=1,D92+11+1,D92+11))</f>
        <v>3</v>
      </c>
    </row>
    <row r="94" customFormat="false" ht="28.35" hidden="false" customHeight="true" outlineLevel="0" collapsed="false">
      <c r="B94" s="62" t="n">
        <f aca="false">B93+1</f>
        <v>1991</v>
      </c>
      <c r="C94" s="63" t="n">
        <f aca="false">MOD(B94,19)+1</f>
        <v>16</v>
      </c>
      <c r="D94" s="72" t="n">
        <f aca="false">IF(D93+11&gt;=30,D93+11-30,IF(C94=1,D93+11+1,D93+11))</f>
        <v>14</v>
      </c>
    </row>
    <row r="95" customFormat="false" ht="28.35" hidden="false" customHeight="true" outlineLevel="0" collapsed="false">
      <c r="B95" s="62" t="n">
        <f aca="false">B94+1</f>
        <v>1992</v>
      </c>
      <c r="C95" s="63" t="n">
        <f aca="false">MOD(B95,19)+1</f>
        <v>17</v>
      </c>
      <c r="D95" s="72" t="n">
        <f aca="false">IF(D94+11&gt;=30,D94+11-30,IF(C95=1,D94+11+1,D94+11))</f>
        <v>25</v>
      </c>
    </row>
    <row r="96" customFormat="false" ht="28.35" hidden="false" customHeight="true" outlineLevel="0" collapsed="false">
      <c r="B96" s="62" t="n">
        <f aca="false">B95+1</f>
        <v>1993</v>
      </c>
      <c r="C96" s="63" t="n">
        <f aca="false">MOD(B96,19)+1</f>
        <v>18</v>
      </c>
      <c r="D96" s="72" t="n">
        <f aca="false">IF(D95+11&gt;=30,D95+11-30,IF(C96=1,D95+11+1,D95+11))</f>
        <v>6</v>
      </c>
    </row>
    <row r="97" customFormat="false" ht="28.35" hidden="false" customHeight="true" outlineLevel="0" collapsed="false">
      <c r="B97" s="62" t="n">
        <f aca="false">B96+1</f>
        <v>1994</v>
      </c>
      <c r="C97" s="63" t="n">
        <f aca="false">MOD(B97,19)+1</f>
        <v>19</v>
      </c>
      <c r="D97" s="72" t="n">
        <f aca="false">IF(D96+11&gt;=30,D96+11-30,IF(C97=1,D96+11+1,D96+11))</f>
        <v>17</v>
      </c>
    </row>
    <row r="98" customFormat="false" ht="28.35" hidden="false" customHeight="true" outlineLevel="0" collapsed="false">
      <c r="B98" s="62" t="n">
        <f aca="false">B97+1</f>
        <v>1995</v>
      </c>
      <c r="C98" s="63" t="n">
        <f aca="false">MOD(B98,19)+1</f>
        <v>1</v>
      </c>
      <c r="D98" s="72" t="n">
        <f aca="false">IF(D97+11&gt;=30,D97+11-30,IF(C98=1,D97+11+1,D97+11))</f>
        <v>29</v>
      </c>
    </row>
    <row r="99" customFormat="false" ht="28.35" hidden="false" customHeight="true" outlineLevel="0" collapsed="false">
      <c r="B99" s="62" t="n">
        <f aca="false">B98+1</f>
        <v>1996</v>
      </c>
      <c r="C99" s="63" t="n">
        <f aca="false">MOD(B99,19)+1</f>
        <v>2</v>
      </c>
      <c r="D99" s="72" t="n">
        <f aca="false">IF(D98+11&gt;=30,D98+11-30,IF(C99=1,D98+11+1,D98+11))</f>
        <v>10</v>
      </c>
    </row>
    <row r="100" customFormat="false" ht="28.35" hidden="false" customHeight="true" outlineLevel="0" collapsed="false">
      <c r="B100" s="62" t="n">
        <f aca="false">B99+1</f>
        <v>1997</v>
      </c>
      <c r="C100" s="63" t="n">
        <f aca="false">MOD(B100,19)+1</f>
        <v>3</v>
      </c>
      <c r="D100" s="72" t="n">
        <f aca="false">IF(D99+11&gt;=30,D99+11-30,IF(C100=1,D99+11+1,D99+11))</f>
        <v>21</v>
      </c>
    </row>
    <row r="101" customFormat="false" ht="28.35" hidden="false" customHeight="true" outlineLevel="0" collapsed="false">
      <c r="B101" s="62" t="n">
        <f aca="false">B100+1</f>
        <v>1998</v>
      </c>
      <c r="C101" s="63" t="n">
        <f aca="false">MOD(B101,19)+1</f>
        <v>4</v>
      </c>
      <c r="D101" s="72" t="n">
        <f aca="false">IF(D100+11&gt;=30,D100+11-30,IF(C101=1,D100+11+1,D100+11))</f>
        <v>2</v>
      </c>
    </row>
    <row r="102" customFormat="false" ht="28.35" hidden="false" customHeight="true" outlineLevel="0" collapsed="false">
      <c r="B102" s="62" t="n">
        <f aca="false">B101+1</f>
        <v>1999</v>
      </c>
      <c r="C102" s="63" t="n">
        <f aca="false">MOD(B102,19)+1</f>
        <v>5</v>
      </c>
      <c r="D102" s="72" t="n">
        <f aca="false">IF(D101+11&gt;=30,D101+11-30,IF(C102=1,D101+11+1,D101+11))</f>
        <v>13</v>
      </c>
    </row>
    <row r="103" customFormat="false" ht="28.35" hidden="false" customHeight="true" outlineLevel="0" collapsed="false">
      <c r="B103" s="62" t="n">
        <f aca="false">B102+1</f>
        <v>2000</v>
      </c>
      <c r="C103" s="63" t="n">
        <f aca="false">MOD(B103,19)+1</f>
        <v>6</v>
      </c>
      <c r="D103" s="72" t="n">
        <f aca="false">IF(D102+11&gt;=30,D102+11-30,IF(C103=1,D102+11+1,D102+11))</f>
        <v>24</v>
      </c>
    </row>
    <row r="104" customFormat="false" ht="28.35" hidden="false" customHeight="true" outlineLevel="0" collapsed="false">
      <c r="B104" s="62" t="n">
        <f aca="false">B103+1</f>
        <v>2001</v>
      </c>
      <c r="C104" s="63" t="n">
        <f aca="false">MOD(B104,19)+1</f>
        <v>7</v>
      </c>
      <c r="D104" s="72" t="n">
        <f aca="false">IF(D103+11&gt;=30,D103+11-30,IF(C104=1,D103+11+1,D103+11))</f>
        <v>5</v>
      </c>
    </row>
    <row r="105" customFormat="false" ht="28.35" hidden="false" customHeight="true" outlineLevel="0" collapsed="false">
      <c r="B105" s="62" t="n">
        <f aca="false">B104+1</f>
        <v>2002</v>
      </c>
      <c r="C105" s="63" t="n">
        <f aca="false">MOD(B105,19)+1</f>
        <v>8</v>
      </c>
      <c r="D105" s="72" t="n">
        <f aca="false">IF(D104+11&gt;=30,D104+11-30,IF(C105=1,D104+11+1,D104+11))</f>
        <v>16</v>
      </c>
    </row>
    <row r="106" customFormat="false" ht="28.35" hidden="false" customHeight="true" outlineLevel="0" collapsed="false">
      <c r="B106" s="62" t="n">
        <f aca="false">B105+1</f>
        <v>2003</v>
      </c>
      <c r="C106" s="63" t="n">
        <f aca="false">MOD(B106,19)+1</f>
        <v>9</v>
      </c>
      <c r="D106" s="72" t="n">
        <f aca="false">IF(D105+11&gt;=30,D105+11-30,IF(C106=1,D105+11+1,D105+11))</f>
        <v>27</v>
      </c>
    </row>
    <row r="107" customFormat="false" ht="28.35" hidden="false" customHeight="true" outlineLevel="0" collapsed="false">
      <c r="B107" s="62" t="n">
        <f aca="false">B106+1</f>
        <v>2004</v>
      </c>
      <c r="C107" s="63" t="n">
        <f aca="false">MOD(B107,19)+1</f>
        <v>10</v>
      </c>
      <c r="D107" s="72" t="n">
        <f aca="false">IF(D106+11&gt;=30,D106+11-30,IF(C107=1,D106+11+1,D106+11))</f>
        <v>8</v>
      </c>
    </row>
    <row r="108" customFormat="false" ht="28.35" hidden="false" customHeight="true" outlineLevel="0" collapsed="false">
      <c r="B108" s="62" t="n">
        <f aca="false">B107+1</f>
        <v>2005</v>
      </c>
      <c r="C108" s="63" t="n">
        <f aca="false">MOD(B108,19)+1</f>
        <v>11</v>
      </c>
      <c r="D108" s="72" t="n">
        <f aca="false">IF(D107+11&gt;=30,D107+11-30,IF(C108=1,D107+11+1,D107+11))</f>
        <v>19</v>
      </c>
    </row>
    <row r="109" customFormat="false" ht="28.35" hidden="false" customHeight="true" outlineLevel="0" collapsed="false">
      <c r="B109" s="62" t="n">
        <f aca="false">B108+1</f>
        <v>2006</v>
      </c>
      <c r="C109" s="63" t="n">
        <f aca="false">MOD(B109,19)+1</f>
        <v>12</v>
      </c>
      <c r="D109" s="72" t="n">
        <f aca="false">IF(D108+11&gt;=30,D108+11-30,IF(C109=1,D108+11+1,D108+11))</f>
        <v>0</v>
      </c>
    </row>
    <row r="110" customFormat="false" ht="28.35" hidden="false" customHeight="true" outlineLevel="0" collapsed="false">
      <c r="B110" s="62" t="n">
        <f aca="false">B109+1</f>
        <v>2007</v>
      </c>
      <c r="C110" s="63" t="n">
        <f aca="false">MOD(B110,19)+1</f>
        <v>13</v>
      </c>
      <c r="D110" s="72" t="n">
        <f aca="false">IF(D109+11&gt;=30,D109+11-30,IF(C110=1,D109+11+1,D109+11))</f>
        <v>11</v>
      </c>
    </row>
    <row r="111" customFormat="false" ht="28.35" hidden="false" customHeight="true" outlineLevel="0" collapsed="false">
      <c r="B111" s="62" t="n">
        <f aca="false">B110+1</f>
        <v>2008</v>
      </c>
      <c r="C111" s="63" t="n">
        <f aca="false">MOD(B111,19)+1</f>
        <v>14</v>
      </c>
      <c r="D111" s="72" t="n">
        <f aca="false">IF(D110+11&gt;=30,D110+11-30,IF(C111=1,D110+11+1,D110+11))</f>
        <v>22</v>
      </c>
    </row>
    <row r="112" customFormat="false" ht="28.35" hidden="false" customHeight="true" outlineLevel="0" collapsed="false">
      <c r="B112" s="62" t="n">
        <f aca="false">B111+1</f>
        <v>2009</v>
      </c>
      <c r="C112" s="63" t="n">
        <f aca="false">MOD(B112,19)+1</f>
        <v>15</v>
      </c>
      <c r="D112" s="72" t="n">
        <f aca="false">IF(D111+11&gt;=30,D111+11-30,IF(C112=1,D111+11+1,D111+11))</f>
        <v>3</v>
      </c>
    </row>
    <row r="113" customFormat="false" ht="28.35" hidden="false" customHeight="true" outlineLevel="0" collapsed="false">
      <c r="B113" s="62" t="n">
        <f aca="false">B112+1</f>
        <v>2010</v>
      </c>
      <c r="C113" s="63" t="n">
        <f aca="false">MOD(B113,19)+1</f>
        <v>16</v>
      </c>
      <c r="D113" s="72" t="n">
        <f aca="false">IF(D112+11&gt;=30,D112+11-30,IF(C113=1,D112+11+1,D112+11))</f>
        <v>14</v>
      </c>
    </row>
    <row r="114" customFormat="false" ht="28.35" hidden="false" customHeight="true" outlineLevel="0" collapsed="false">
      <c r="B114" s="62" t="n">
        <f aca="false">B113+1</f>
        <v>2011</v>
      </c>
      <c r="C114" s="63" t="n">
        <f aca="false">MOD(B114,19)+1</f>
        <v>17</v>
      </c>
      <c r="D114" s="72" t="n">
        <f aca="false">IF(D113+11&gt;=30,D113+11-30,IF(C114=1,D113+11+1,D113+11))</f>
        <v>25</v>
      </c>
    </row>
    <row r="115" customFormat="false" ht="28.35" hidden="false" customHeight="true" outlineLevel="0" collapsed="false">
      <c r="B115" s="62" t="n">
        <f aca="false">B114+1</f>
        <v>2012</v>
      </c>
      <c r="C115" s="63" t="n">
        <f aca="false">MOD(B115,19)+1</f>
        <v>18</v>
      </c>
      <c r="D115" s="72" t="n">
        <f aca="false">IF(D114+11&gt;=30,D114+11-30,IF(C115=1,D114+11+1,D114+11))</f>
        <v>6</v>
      </c>
    </row>
    <row r="116" customFormat="false" ht="28.35" hidden="false" customHeight="true" outlineLevel="0" collapsed="false">
      <c r="B116" s="62" t="n">
        <f aca="false">B115+1</f>
        <v>2013</v>
      </c>
      <c r="C116" s="63" t="n">
        <f aca="false">MOD(B116,19)+1</f>
        <v>19</v>
      </c>
      <c r="D116" s="72" t="n">
        <f aca="false">IF(D115+11&gt;=30,D115+11-30,IF(C116=1,D115+11+1,D115+11))</f>
        <v>17</v>
      </c>
    </row>
    <row r="117" customFormat="false" ht="28.35" hidden="false" customHeight="true" outlineLevel="0" collapsed="false">
      <c r="B117" s="62" t="n">
        <f aca="false">B116+1</f>
        <v>2014</v>
      </c>
      <c r="C117" s="63" t="n">
        <f aca="false">MOD(B117,19)+1</f>
        <v>1</v>
      </c>
      <c r="D117" s="72" t="n">
        <f aca="false">IF(D116+11&gt;=30,D116+11-30,IF(C117=1,D116+11+1,D116+11))</f>
        <v>29</v>
      </c>
    </row>
    <row r="118" customFormat="false" ht="28.35" hidden="false" customHeight="true" outlineLevel="0" collapsed="false">
      <c r="B118" s="62" t="n">
        <f aca="false">B117+1</f>
        <v>2015</v>
      </c>
      <c r="C118" s="63" t="n">
        <f aca="false">MOD(B118,19)+1</f>
        <v>2</v>
      </c>
      <c r="D118" s="72" t="n">
        <f aca="false">IF(D117+11&gt;=30,D117+11-30,IF(C118=1,D117+11+1,D117+11))</f>
        <v>10</v>
      </c>
    </row>
    <row r="119" customFormat="false" ht="28.35" hidden="false" customHeight="true" outlineLevel="0" collapsed="false">
      <c r="B119" s="98" t="n">
        <f aca="false">B118+1</f>
        <v>2016</v>
      </c>
      <c r="C119" s="99" t="n">
        <f aca="false">MOD(B119,19)+1</f>
        <v>3</v>
      </c>
      <c r="D119" s="72" t="n">
        <f aca="false">IF(D118+11&gt;=30,D118+11-30,IF(C119=1,D118+11+1,D118+11))</f>
        <v>21</v>
      </c>
    </row>
    <row r="120" customFormat="false" ht="28.35" hidden="false" customHeight="true" outlineLevel="0" collapsed="false">
      <c r="B120" s="62" t="n">
        <f aca="false">B119+1</f>
        <v>2017</v>
      </c>
      <c r="C120" s="63" t="n">
        <f aca="false">MOD(B120,19)+1</f>
        <v>4</v>
      </c>
      <c r="D120" s="72" t="n">
        <f aca="false">IF(D119+11&gt;=30,D119+11-30,IF(C120=1,D119+11+1,D119+11))</f>
        <v>2</v>
      </c>
    </row>
    <row r="121" customFormat="false" ht="28.35" hidden="false" customHeight="true" outlineLevel="0" collapsed="false">
      <c r="B121" s="62" t="n">
        <f aca="false">B120+1</f>
        <v>2018</v>
      </c>
      <c r="C121" s="63" t="n">
        <f aca="false">MOD(B121,19)+1</f>
        <v>5</v>
      </c>
      <c r="D121" s="72" t="n">
        <f aca="false">IF(D120+11&gt;=30,D120+11-30,IF(C121=1,D120+11+1,D120+11))</f>
        <v>13</v>
      </c>
    </row>
    <row r="122" customFormat="false" ht="28.35" hidden="false" customHeight="true" outlineLevel="0" collapsed="false">
      <c r="B122" s="62" t="n">
        <f aca="false">B121+1</f>
        <v>2019</v>
      </c>
      <c r="C122" s="63" t="n">
        <f aca="false">MOD(B122,19)+1</f>
        <v>6</v>
      </c>
      <c r="D122" s="72" t="n">
        <f aca="false">IF(D121+11&gt;=30,D121+11-30,IF(C122=1,D121+11+1,D121+11))</f>
        <v>24</v>
      </c>
    </row>
    <row r="123" customFormat="false" ht="28.35" hidden="false" customHeight="true" outlineLevel="0" collapsed="false">
      <c r="B123" s="62" t="n">
        <f aca="false">B122+1</f>
        <v>2020</v>
      </c>
      <c r="C123" s="63" t="n">
        <f aca="false">MOD(B123,19)+1</f>
        <v>7</v>
      </c>
      <c r="D123" s="72" t="n">
        <f aca="false">IF(D122+11&gt;=30,D122+11-30,IF(C123=1,D122+11+1,D122+11))</f>
        <v>5</v>
      </c>
    </row>
    <row r="124" customFormat="false" ht="28.35" hidden="false" customHeight="true" outlineLevel="0" collapsed="false">
      <c r="B124" s="62" t="n">
        <f aca="false">B123+1</f>
        <v>2021</v>
      </c>
      <c r="C124" s="63" t="n">
        <f aca="false">MOD(B124,19)+1</f>
        <v>8</v>
      </c>
      <c r="D124" s="72" t="n">
        <f aca="false">IF(D123+11&gt;=30,D123+11-30,IF(C124=1,D123+11+1,D123+11))</f>
        <v>16</v>
      </c>
    </row>
    <row r="125" customFormat="false" ht="28.35" hidden="false" customHeight="true" outlineLevel="0" collapsed="false">
      <c r="B125" s="62" t="n">
        <f aca="false">B124+1</f>
        <v>2022</v>
      </c>
      <c r="C125" s="63" t="n">
        <f aca="false">MOD(B125,19)+1</f>
        <v>9</v>
      </c>
      <c r="D125" s="72" t="n">
        <f aca="false">IF(D124+11&gt;=30,D124+11-30,IF(C125=1,D124+11+1,D124+11))</f>
        <v>27</v>
      </c>
    </row>
    <row r="126" customFormat="false" ht="28.35" hidden="false" customHeight="true" outlineLevel="0" collapsed="false">
      <c r="B126" s="62" t="n">
        <f aca="false">B125+1</f>
        <v>2023</v>
      </c>
      <c r="C126" s="63" t="n">
        <f aca="false">MOD(B126,19)+1</f>
        <v>10</v>
      </c>
      <c r="D126" s="72" t="n">
        <f aca="false">IF(D125+11&gt;=30,D125+11-30,IF(C126=1,D125+11+1,D125+11))</f>
        <v>8</v>
      </c>
    </row>
    <row r="127" customFormat="false" ht="28.35" hidden="false" customHeight="true" outlineLevel="0" collapsed="false">
      <c r="B127" s="62" t="n">
        <f aca="false">B126+1</f>
        <v>2024</v>
      </c>
      <c r="C127" s="63" t="n">
        <f aca="false">MOD(B127,19)+1</f>
        <v>11</v>
      </c>
      <c r="D127" s="72" t="n">
        <f aca="false">IF(D126+11&gt;=30,D126+11-30,IF(C127=1,D126+11+1,D126+11))</f>
        <v>19</v>
      </c>
    </row>
    <row r="128" customFormat="false" ht="28.35" hidden="false" customHeight="true" outlineLevel="0" collapsed="false">
      <c r="B128" s="62" t="n">
        <f aca="false">B127+1</f>
        <v>2025</v>
      </c>
      <c r="C128" s="63" t="n">
        <f aca="false">MOD(B128,19)+1</f>
        <v>12</v>
      </c>
      <c r="D128" s="72" t="n">
        <f aca="false">IF(D127+11&gt;=30,D127+11-30,IF(C128=1,D127+11+1,D127+11))</f>
        <v>0</v>
      </c>
    </row>
    <row r="129" customFormat="false" ht="28.35" hidden="false" customHeight="true" outlineLevel="0" collapsed="false">
      <c r="B129" s="62" t="n">
        <f aca="false">B128+1</f>
        <v>2026</v>
      </c>
      <c r="C129" s="63" t="n">
        <f aca="false">MOD(B129,19)+1</f>
        <v>13</v>
      </c>
      <c r="D129" s="72" t="n">
        <f aca="false">IF(D128+11&gt;=30,D128+11-30,IF(C129=1,D128+11+1,D128+11))</f>
        <v>11</v>
      </c>
    </row>
    <row r="130" customFormat="false" ht="28.35" hidden="false" customHeight="true" outlineLevel="0" collapsed="false">
      <c r="B130" s="62" t="n">
        <f aca="false">B129+1</f>
        <v>2027</v>
      </c>
      <c r="C130" s="63" t="n">
        <f aca="false">MOD(B130,19)+1</f>
        <v>14</v>
      </c>
      <c r="D130" s="72" t="n">
        <f aca="false">IF(D129+11&gt;=30,D129+11-30,IF(C130=1,D129+11+1,D129+11))</f>
        <v>22</v>
      </c>
    </row>
    <row r="131" customFormat="false" ht="28.35" hidden="false" customHeight="true" outlineLevel="0" collapsed="false">
      <c r="B131" s="62" t="n">
        <f aca="false">B130+1</f>
        <v>2028</v>
      </c>
      <c r="C131" s="63" t="n">
        <f aca="false">MOD(B131,19)+1</f>
        <v>15</v>
      </c>
      <c r="D131" s="72" t="n">
        <f aca="false">IF(D130+11&gt;=30,D130+11-30,IF(C131=1,D130+11+1,D130+11))</f>
        <v>3</v>
      </c>
    </row>
    <row r="132" customFormat="false" ht="28.35" hidden="false" customHeight="true" outlineLevel="0" collapsed="false">
      <c r="B132" s="62" t="n">
        <f aca="false">B131+1</f>
        <v>2029</v>
      </c>
      <c r="C132" s="63" t="n">
        <f aca="false">MOD(B132,19)+1</f>
        <v>16</v>
      </c>
      <c r="D132" s="72" t="n">
        <f aca="false">IF(D131+11&gt;=30,D131+11-30,IF(C132=1,D131+11+1,D131+11))</f>
        <v>14</v>
      </c>
    </row>
    <row r="133" customFormat="false" ht="28.35" hidden="false" customHeight="true" outlineLevel="0" collapsed="false">
      <c r="B133" s="62" t="n">
        <f aca="false">B132+1</f>
        <v>2030</v>
      </c>
      <c r="C133" s="63" t="n">
        <f aca="false">MOD(B133,19)+1</f>
        <v>17</v>
      </c>
      <c r="D133" s="72" t="n">
        <f aca="false">IF(D132+11&gt;=30,D132+11-30,IF(C133=1,D132+11+1,D132+11))</f>
        <v>25</v>
      </c>
    </row>
    <row r="134" customFormat="false" ht="28.35" hidden="false" customHeight="true" outlineLevel="0" collapsed="false">
      <c r="B134" s="62" t="n">
        <f aca="false">B133+1</f>
        <v>2031</v>
      </c>
      <c r="C134" s="63" t="n">
        <f aca="false">MOD(B134,19)+1</f>
        <v>18</v>
      </c>
      <c r="D134" s="72" t="n">
        <f aca="false">IF(D133+11&gt;=30,D133+11-30,IF(C134=1,D133+11+1,D133+11))</f>
        <v>6</v>
      </c>
    </row>
    <row r="135" customFormat="false" ht="28.35" hidden="false" customHeight="true" outlineLevel="0" collapsed="false">
      <c r="B135" s="62" t="n">
        <f aca="false">B134+1</f>
        <v>2032</v>
      </c>
      <c r="C135" s="63" t="n">
        <f aca="false">MOD(B135,19)+1</f>
        <v>19</v>
      </c>
      <c r="D135" s="72" t="n">
        <f aca="false">IF(D134+11&gt;=30,D134+11-30,IF(C135=1,D134+11+1,D134+11))</f>
        <v>17</v>
      </c>
    </row>
    <row r="136" customFormat="false" ht="28.35" hidden="false" customHeight="true" outlineLevel="0" collapsed="false">
      <c r="B136" s="62" t="n">
        <f aca="false">B135+1</f>
        <v>2033</v>
      </c>
      <c r="C136" s="63" t="n">
        <f aca="false">MOD(B136,19)+1</f>
        <v>1</v>
      </c>
      <c r="D136" s="72" t="n">
        <f aca="false">IF(D135+11&gt;=30,D135+11-30,IF(C136=1,D135+11+1,D135+11))</f>
        <v>29</v>
      </c>
    </row>
    <row r="137" customFormat="false" ht="28.35" hidden="false" customHeight="true" outlineLevel="0" collapsed="false">
      <c r="B137" s="62" t="n">
        <f aca="false">B136+1</f>
        <v>2034</v>
      </c>
      <c r="C137" s="63" t="n">
        <f aca="false">MOD(B137,19)+1</f>
        <v>2</v>
      </c>
      <c r="D137" s="72" t="n">
        <f aca="false">IF(D136+11&gt;=30,D136+11-30,IF(C137=1,D136+11+1,D136+11))</f>
        <v>10</v>
      </c>
    </row>
    <row r="138" customFormat="false" ht="28.35" hidden="false" customHeight="true" outlineLevel="0" collapsed="false">
      <c r="B138" s="62" t="n">
        <f aca="false">B137+1</f>
        <v>2035</v>
      </c>
      <c r="C138" s="63" t="n">
        <f aca="false">MOD(B138,19)+1</f>
        <v>3</v>
      </c>
      <c r="D138" s="72" t="n">
        <f aca="false">IF(D137+11&gt;=30,D137+11-30,IF(C138=1,D137+11+1,D137+11))</f>
        <v>21</v>
      </c>
    </row>
    <row r="139" customFormat="false" ht="28.35" hidden="false" customHeight="true" outlineLevel="0" collapsed="false">
      <c r="B139" s="62" t="n">
        <f aca="false">B138+1</f>
        <v>2036</v>
      </c>
      <c r="C139" s="63" t="n">
        <f aca="false">MOD(B139,19)+1</f>
        <v>4</v>
      </c>
      <c r="D139" s="72" t="n">
        <f aca="false">IF(D138+11&gt;=30,D138+11-30,IF(C139=1,D138+11+1,D138+11))</f>
        <v>2</v>
      </c>
    </row>
    <row r="140" customFormat="false" ht="28.35" hidden="false" customHeight="true" outlineLevel="0" collapsed="false">
      <c r="B140" s="62" t="n">
        <f aca="false">B139+1</f>
        <v>2037</v>
      </c>
      <c r="C140" s="63" t="n">
        <f aca="false">MOD(B140,19)+1</f>
        <v>5</v>
      </c>
      <c r="D140" s="72" t="n">
        <f aca="false">IF(D139+11&gt;=30,D139+11-30,IF(C140=1,D139+11+1,D139+11))</f>
        <v>13</v>
      </c>
    </row>
    <row r="141" customFormat="false" ht="28.35" hidden="false" customHeight="true" outlineLevel="0" collapsed="false">
      <c r="B141" s="62" t="n">
        <f aca="false">B140+1</f>
        <v>2038</v>
      </c>
      <c r="C141" s="63" t="n">
        <f aca="false">MOD(B141,19)+1</f>
        <v>6</v>
      </c>
      <c r="D141" s="72" t="n">
        <f aca="false">IF(D140+11&gt;=30,D140+11-30,IF(C141=1,D140+11+1,D140+11))</f>
        <v>24</v>
      </c>
    </row>
    <row r="142" customFormat="false" ht="28.35" hidden="false" customHeight="true" outlineLevel="0" collapsed="false">
      <c r="B142" s="62" t="n">
        <f aca="false">B141+1</f>
        <v>2039</v>
      </c>
      <c r="C142" s="63" t="n">
        <f aca="false">MOD(B142,19)+1</f>
        <v>7</v>
      </c>
      <c r="D142" s="72" t="n">
        <f aca="false">IF(D141+11&gt;=30,D141+11-30,IF(C142=1,D141+11+1,D141+11))</f>
        <v>5</v>
      </c>
    </row>
    <row r="143" customFormat="false" ht="28.35" hidden="false" customHeight="true" outlineLevel="0" collapsed="false">
      <c r="B143" s="62" t="n">
        <f aca="false">B142+1</f>
        <v>2040</v>
      </c>
      <c r="C143" s="63" t="n">
        <f aca="false">MOD(B143,19)+1</f>
        <v>8</v>
      </c>
      <c r="D143" s="72" t="n">
        <f aca="false">IF(D142+11&gt;=30,D142+11-30,IF(C143=1,D142+11+1,D142+11))</f>
        <v>16</v>
      </c>
    </row>
    <row r="144" customFormat="false" ht="28.35" hidden="false" customHeight="true" outlineLevel="0" collapsed="false">
      <c r="B144" s="62" t="n">
        <f aca="false">B143+1</f>
        <v>2041</v>
      </c>
      <c r="C144" s="63" t="n">
        <f aca="false">MOD(B144,19)+1</f>
        <v>9</v>
      </c>
      <c r="D144" s="72" t="n">
        <f aca="false">IF(D143+11&gt;=30,D143+11-30,IF(C144=1,D143+11+1,D143+11))</f>
        <v>27</v>
      </c>
    </row>
    <row r="145" customFormat="false" ht="28.35" hidden="false" customHeight="true" outlineLevel="0" collapsed="false">
      <c r="B145" s="62" t="n">
        <f aca="false">B144+1</f>
        <v>2042</v>
      </c>
      <c r="C145" s="63" t="n">
        <f aca="false">MOD(B145,19)+1</f>
        <v>10</v>
      </c>
      <c r="D145" s="72" t="n">
        <f aca="false">IF(D144+11&gt;=30,D144+11-30,IF(C145=1,D144+11+1,D144+11))</f>
        <v>8</v>
      </c>
    </row>
    <row r="146" customFormat="false" ht="28.35" hidden="false" customHeight="true" outlineLevel="0" collapsed="false">
      <c r="B146" s="62" t="n">
        <f aca="false">B145+1</f>
        <v>2043</v>
      </c>
      <c r="C146" s="63" t="n">
        <f aca="false">MOD(B146,19)+1</f>
        <v>11</v>
      </c>
      <c r="D146" s="72" t="n">
        <f aca="false">IF(D145+11&gt;=30,D145+11-30,IF(C146=1,D145+11+1,D145+11))</f>
        <v>19</v>
      </c>
    </row>
    <row r="147" customFormat="false" ht="28.35" hidden="false" customHeight="true" outlineLevel="0" collapsed="false">
      <c r="B147" s="62" t="n">
        <f aca="false">B146+1</f>
        <v>2044</v>
      </c>
      <c r="C147" s="63" t="n">
        <f aca="false">MOD(B147,19)+1</f>
        <v>12</v>
      </c>
      <c r="D147" s="72" t="n">
        <f aca="false">IF(D146+11&gt;=30,D146+11-30,IF(C147=1,D146+11+1,D146+11))</f>
        <v>0</v>
      </c>
    </row>
    <row r="148" customFormat="false" ht="28.35" hidden="false" customHeight="true" outlineLevel="0" collapsed="false">
      <c r="B148" s="62" t="n">
        <f aca="false">B147+1</f>
        <v>2045</v>
      </c>
      <c r="C148" s="63" t="n">
        <f aca="false">MOD(B148,19)+1</f>
        <v>13</v>
      </c>
      <c r="D148" s="72" t="n">
        <f aca="false">IF(D147+11&gt;=30,D147+11-30,IF(C148=1,D147+11+1,D147+11))</f>
        <v>11</v>
      </c>
    </row>
    <row r="149" customFormat="false" ht="28.35" hidden="false" customHeight="true" outlineLevel="0" collapsed="false">
      <c r="B149" s="62" t="n">
        <f aca="false">B148+1</f>
        <v>2046</v>
      </c>
      <c r="C149" s="63" t="n">
        <f aca="false">MOD(B149,19)+1</f>
        <v>14</v>
      </c>
      <c r="D149" s="72" t="n">
        <f aca="false">IF(D148+11&gt;=30,D148+11-30,IF(C149=1,D148+11+1,D148+11))</f>
        <v>22</v>
      </c>
    </row>
    <row r="150" customFormat="false" ht="28.35" hidden="false" customHeight="true" outlineLevel="0" collapsed="false">
      <c r="B150" s="62" t="n">
        <f aca="false">B149+1</f>
        <v>2047</v>
      </c>
      <c r="C150" s="63" t="n">
        <f aca="false">MOD(B150,19)+1</f>
        <v>15</v>
      </c>
      <c r="D150" s="72" t="n">
        <f aca="false">IF(D149+11&gt;=30,D149+11-30,IF(C150=1,D149+11+1,D149+11))</f>
        <v>3</v>
      </c>
    </row>
    <row r="151" customFormat="false" ht="28.35" hidden="false" customHeight="true" outlineLevel="0" collapsed="false">
      <c r="B151" s="62" t="n">
        <f aca="false">B150+1</f>
        <v>2048</v>
      </c>
      <c r="C151" s="63" t="n">
        <f aca="false">MOD(B151,19)+1</f>
        <v>16</v>
      </c>
      <c r="D151" s="72" t="n">
        <f aca="false">IF(D150+11&gt;=30,D150+11-30,IF(C151=1,D150+11+1,D150+11))</f>
        <v>14</v>
      </c>
    </row>
    <row r="152" customFormat="false" ht="28.35" hidden="false" customHeight="true" outlineLevel="0" collapsed="false">
      <c r="B152" s="62" t="n">
        <f aca="false">B151+1</f>
        <v>2049</v>
      </c>
      <c r="C152" s="63" t="n">
        <f aca="false">MOD(B152,19)+1</f>
        <v>17</v>
      </c>
      <c r="D152" s="72" t="n">
        <f aca="false">IF(D151+11&gt;=30,D151+11-30,IF(C152=1,D151+11+1,D151+11))</f>
        <v>25</v>
      </c>
    </row>
    <row r="153" customFormat="false" ht="28.35" hidden="false" customHeight="true" outlineLevel="0" collapsed="false">
      <c r="B153" s="62" t="n">
        <f aca="false">B152+1</f>
        <v>2050</v>
      </c>
      <c r="C153" s="63" t="n">
        <f aca="false">MOD(B153,19)+1</f>
        <v>18</v>
      </c>
      <c r="D153" s="72" t="n">
        <f aca="false">IF(D152+11&gt;=30,D152+11-30,IF(C153=1,D152+11+1,D152+11))</f>
        <v>6</v>
      </c>
    </row>
    <row r="154" customFormat="false" ht="28.35" hidden="false" customHeight="true" outlineLevel="0" collapsed="false">
      <c r="B154" s="62" t="n">
        <f aca="false">B153+1</f>
        <v>2051</v>
      </c>
      <c r="C154" s="63" t="n">
        <f aca="false">MOD(B154,19)+1</f>
        <v>19</v>
      </c>
      <c r="D154" s="72" t="n">
        <f aca="false">IF(D153+11&gt;=30,D153+11-30,IF(C154=1,D153+11+1,D153+11))</f>
        <v>17</v>
      </c>
    </row>
    <row r="155" customFormat="false" ht="28.35" hidden="false" customHeight="true" outlineLevel="0" collapsed="false">
      <c r="B155" s="62" t="n">
        <f aca="false">B154+1</f>
        <v>2052</v>
      </c>
      <c r="C155" s="63" t="n">
        <f aca="false">MOD(B155,19)+1</f>
        <v>1</v>
      </c>
      <c r="D155" s="72" t="n">
        <f aca="false">IF(D154+11&gt;=30,D154+11-30,IF(C155=1,D154+11+1,D154+11))</f>
        <v>29</v>
      </c>
    </row>
    <row r="156" customFormat="false" ht="28.35" hidden="false" customHeight="true" outlineLevel="0" collapsed="false">
      <c r="B156" s="62" t="n">
        <f aca="false">B155+1</f>
        <v>2053</v>
      </c>
      <c r="C156" s="63" t="n">
        <f aca="false">MOD(B156,19)+1</f>
        <v>2</v>
      </c>
      <c r="D156" s="72" t="n">
        <f aca="false">IF(D155+11&gt;=30,D155+11-30,IF(C156=1,D155+11+1,D155+11))</f>
        <v>10</v>
      </c>
    </row>
    <row r="157" customFormat="false" ht="28.35" hidden="false" customHeight="true" outlineLevel="0" collapsed="false">
      <c r="B157" s="62" t="n">
        <f aca="false">B156+1</f>
        <v>2054</v>
      </c>
      <c r="C157" s="63" t="n">
        <f aca="false">MOD(B157,19)+1</f>
        <v>3</v>
      </c>
      <c r="D157" s="72" t="n">
        <f aca="false">IF(D156+11&gt;=30,D156+11-30,IF(C157=1,D156+11+1,D156+11))</f>
        <v>21</v>
      </c>
    </row>
    <row r="158" customFormat="false" ht="28.35" hidden="false" customHeight="true" outlineLevel="0" collapsed="false">
      <c r="B158" s="62" t="n">
        <f aca="false">B157+1</f>
        <v>2055</v>
      </c>
      <c r="C158" s="63" t="n">
        <f aca="false">MOD(B158,19)+1</f>
        <v>4</v>
      </c>
      <c r="D158" s="72" t="n">
        <f aca="false">IF(D157+11&gt;=30,D157+11-30,IF(C158=1,D157+11+1,D157+11))</f>
        <v>2</v>
      </c>
    </row>
    <row r="159" customFormat="false" ht="28.35" hidden="false" customHeight="true" outlineLevel="0" collapsed="false">
      <c r="B159" s="62" t="n">
        <f aca="false">B158+1</f>
        <v>2056</v>
      </c>
      <c r="C159" s="63" t="n">
        <f aca="false">MOD(B159,19)+1</f>
        <v>5</v>
      </c>
      <c r="D159" s="72" t="n">
        <f aca="false">IF(D158+11&gt;=30,D158+11-30,IF(C159=1,D158+11+1,D158+11))</f>
        <v>13</v>
      </c>
    </row>
    <row r="160" customFormat="false" ht="28.35" hidden="false" customHeight="true" outlineLevel="0" collapsed="false">
      <c r="B160" s="62" t="n">
        <f aca="false">B159+1</f>
        <v>2057</v>
      </c>
      <c r="C160" s="63" t="n">
        <f aca="false">MOD(B160,19)+1</f>
        <v>6</v>
      </c>
      <c r="D160" s="72" t="n">
        <f aca="false">IF(D159+11&gt;=30,D159+11-30,IF(C160=1,D159+11+1,D159+11))</f>
        <v>24</v>
      </c>
    </row>
    <row r="161" customFormat="false" ht="28.35" hidden="false" customHeight="true" outlineLevel="0" collapsed="false">
      <c r="B161" s="62" t="n">
        <f aca="false">B160+1</f>
        <v>2058</v>
      </c>
      <c r="C161" s="63" t="n">
        <f aca="false">MOD(B161,19)+1</f>
        <v>7</v>
      </c>
      <c r="D161" s="72" t="n">
        <f aca="false">IF(D160+11&gt;=30,D160+11-30,IF(C161=1,D160+11+1,D160+11))</f>
        <v>5</v>
      </c>
    </row>
    <row r="162" customFormat="false" ht="28.35" hidden="false" customHeight="true" outlineLevel="0" collapsed="false">
      <c r="B162" s="62" t="n">
        <f aca="false">B161+1</f>
        <v>2059</v>
      </c>
      <c r="C162" s="63" t="n">
        <f aca="false">MOD(B162,19)+1</f>
        <v>8</v>
      </c>
      <c r="D162" s="72" t="n">
        <f aca="false">IF(D161+11&gt;=30,D161+11-30,IF(C162=1,D161+11+1,D161+11))</f>
        <v>16</v>
      </c>
    </row>
    <row r="163" customFormat="false" ht="28.35" hidden="false" customHeight="true" outlineLevel="0" collapsed="false">
      <c r="B163" s="62" t="n">
        <f aca="false">B162+1</f>
        <v>2060</v>
      </c>
      <c r="C163" s="63" t="n">
        <f aca="false">MOD(B163,19)+1</f>
        <v>9</v>
      </c>
      <c r="D163" s="72" t="n">
        <f aca="false">IF(D162+11&gt;=30,D162+11-30,IF(C163=1,D162+11+1,D162+11))</f>
        <v>27</v>
      </c>
    </row>
    <row r="164" customFormat="false" ht="28.35" hidden="false" customHeight="true" outlineLevel="0" collapsed="false">
      <c r="B164" s="62" t="n">
        <f aca="false">B163+1</f>
        <v>2061</v>
      </c>
      <c r="C164" s="63" t="n">
        <f aca="false">MOD(B164,19)+1</f>
        <v>10</v>
      </c>
      <c r="D164" s="72" t="n">
        <f aca="false">IF(D163+11&gt;=30,D163+11-30,IF(C164=1,D163+11+1,D163+11))</f>
        <v>8</v>
      </c>
    </row>
    <row r="165" customFormat="false" ht="28.35" hidden="false" customHeight="true" outlineLevel="0" collapsed="false">
      <c r="B165" s="62" t="n">
        <f aca="false">B164+1</f>
        <v>2062</v>
      </c>
      <c r="C165" s="63" t="n">
        <f aca="false">MOD(B165,19)+1</f>
        <v>11</v>
      </c>
      <c r="D165" s="72" t="n">
        <f aca="false">IF(D164+11&gt;=30,D164+11-30,IF(C165=1,D164+11+1,D164+11))</f>
        <v>19</v>
      </c>
    </row>
    <row r="166" customFormat="false" ht="28.35" hidden="false" customHeight="true" outlineLevel="0" collapsed="false">
      <c r="B166" s="62" t="n">
        <f aca="false">B165+1</f>
        <v>2063</v>
      </c>
      <c r="C166" s="63" t="n">
        <f aca="false">MOD(B166,19)+1</f>
        <v>12</v>
      </c>
      <c r="D166" s="72" t="n">
        <f aca="false">IF(D165+11&gt;=30,D165+11-30,IF(C166=1,D165+11+1,D165+11))</f>
        <v>0</v>
      </c>
    </row>
    <row r="167" customFormat="false" ht="28.35" hidden="false" customHeight="true" outlineLevel="0" collapsed="false">
      <c r="B167" s="62" t="n">
        <f aca="false">B166+1</f>
        <v>2064</v>
      </c>
      <c r="C167" s="63" t="n">
        <f aca="false">MOD(B167,19)+1</f>
        <v>13</v>
      </c>
      <c r="D167" s="72" t="n">
        <f aca="false">IF(D166+11&gt;=30,D166+11-30,IF(C167=1,D166+11+1,D166+11))</f>
        <v>11</v>
      </c>
    </row>
    <row r="168" customFormat="false" ht="28.35" hidden="false" customHeight="true" outlineLevel="0" collapsed="false">
      <c r="B168" s="62" t="n">
        <f aca="false">B167+1</f>
        <v>2065</v>
      </c>
      <c r="C168" s="63" t="n">
        <f aca="false">MOD(B168,19)+1</f>
        <v>14</v>
      </c>
      <c r="D168" s="72" t="n">
        <f aca="false">IF(D167+11&gt;=30,D167+11-30,IF(C168=1,D167+11+1,D167+11))</f>
        <v>22</v>
      </c>
    </row>
    <row r="169" customFormat="false" ht="28.35" hidden="false" customHeight="true" outlineLevel="0" collapsed="false">
      <c r="B169" s="62" t="n">
        <f aca="false">B168+1</f>
        <v>2066</v>
      </c>
      <c r="C169" s="63" t="n">
        <f aca="false">MOD(B169,19)+1</f>
        <v>15</v>
      </c>
      <c r="D169" s="72" t="n">
        <f aca="false">IF(D168+11&gt;=30,D168+11-30,IF(C169=1,D168+11+1,D168+11))</f>
        <v>3</v>
      </c>
    </row>
    <row r="170" customFormat="false" ht="28.35" hidden="false" customHeight="true" outlineLevel="0" collapsed="false">
      <c r="B170" s="62" t="n">
        <f aca="false">B169+1</f>
        <v>2067</v>
      </c>
      <c r="C170" s="63" t="n">
        <f aca="false">MOD(B170,19)+1</f>
        <v>16</v>
      </c>
      <c r="D170" s="72" t="n">
        <f aca="false">IF(D169+11&gt;=30,D169+11-30,IF(C170=1,D169+11+1,D169+11))</f>
        <v>14</v>
      </c>
    </row>
    <row r="171" customFormat="false" ht="28.35" hidden="false" customHeight="true" outlineLevel="0" collapsed="false">
      <c r="B171" s="62" t="n">
        <f aca="false">B170+1</f>
        <v>2068</v>
      </c>
      <c r="C171" s="63" t="n">
        <f aca="false">MOD(B171,19)+1</f>
        <v>17</v>
      </c>
      <c r="D171" s="72" t="n">
        <f aca="false">IF(D170+11&gt;=30,D170+11-30,IF(C171=1,D170+11+1,D170+11))</f>
        <v>25</v>
      </c>
    </row>
    <row r="172" customFormat="false" ht="28.35" hidden="false" customHeight="true" outlineLevel="0" collapsed="false">
      <c r="B172" s="62" t="n">
        <f aca="false">B171+1</f>
        <v>2069</v>
      </c>
      <c r="C172" s="63" t="n">
        <f aca="false">MOD(B172,19)+1</f>
        <v>18</v>
      </c>
      <c r="D172" s="72" t="n">
        <f aca="false">IF(D171+11&gt;=30,D171+11-30,IF(C172=1,D171+11+1,D171+11))</f>
        <v>6</v>
      </c>
    </row>
    <row r="173" customFormat="false" ht="28.35" hidden="false" customHeight="true" outlineLevel="0" collapsed="false">
      <c r="B173" s="62" t="n">
        <f aca="false">B172+1</f>
        <v>2070</v>
      </c>
      <c r="C173" s="63" t="n">
        <f aca="false">MOD(B173,19)+1</f>
        <v>19</v>
      </c>
      <c r="D173" s="72" t="n">
        <f aca="false">IF(D172+11&gt;=30,D172+11-30,IF(C173=1,D172+11+1,D172+11))</f>
        <v>17</v>
      </c>
    </row>
    <row r="174" customFormat="false" ht="28.35" hidden="false" customHeight="true" outlineLevel="0" collapsed="false">
      <c r="B174" s="62" t="n">
        <f aca="false">B173+1</f>
        <v>2071</v>
      </c>
      <c r="C174" s="63" t="n">
        <f aca="false">MOD(B174,19)+1</f>
        <v>1</v>
      </c>
      <c r="D174" s="72" t="n">
        <f aca="false">IF(D173+11&gt;=30,D173+11-30,IF(C174=1,D173+11+1,D173+11))</f>
        <v>29</v>
      </c>
    </row>
    <row r="175" customFormat="false" ht="28.35" hidden="false" customHeight="true" outlineLevel="0" collapsed="false">
      <c r="B175" s="62" t="n">
        <f aca="false">B174+1</f>
        <v>2072</v>
      </c>
      <c r="C175" s="63" t="n">
        <f aca="false">MOD(B175,19)+1</f>
        <v>2</v>
      </c>
      <c r="D175" s="72" t="n">
        <f aca="false">IF(D174+11&gt;=30,D174+11-30,IF(C175=1,D174+11+1,D174+11))</f>
        <v>10</v>
      </c>
    </row>
    <row r="176" customFormat="false" ht="28.35" hidden="false" customHeight="true" outlineLevel="0" collapsed="false">
      <c r="B176" s="62" t="n">
        <f aca="false">B175+1</f>
        <v>2073</v>
      </c>
      <c r="C176" s="63" t="n">
        <f aca="false">MOD(B176,19)+1</f>
        <v>3</v>
      </c>
      <c r="D176" s="72" t="n">
        <f aca="false">IF(D175+11&gt;=30,D175+11-30,IF(C176=1,D175+11+1,D175+11))</f>
        <v>21</v>
      </c>
    </row>
    <row r="177" customFormat="false" ht="28.35" hidden="false" customHeight="true" outlineLevel="0" collapsed="false">
      <c r="B177" s="62" t="n">
        <f aca="false">B176+1</f>
        <v>2074</v>
      </c>
      <c r="C177" s="63" t="n">
        <f aca="false">MOD(B177,19)+1</f>
        <v>4</v>
      </c>
      <c r="D177" s="72" t="n">
        <f aca="false">IF(D176+11&gt;=30,D176+11-30,IF(C177=1,D176+11+1,D176+11))</f>
        <v>2</v>
      </c>
    </row>
    <row r="178" customFormat="false" ht="28.35" hidden="false" customHeight="true" outlineLevel="0" collapsed="false">
      <c r="B178" s="62" t="n">
        <f aca="false">B177+1</f>
        <v>2075</v>
      </c>
      <c r="C178" s="63" t="n">
        <f aca="false">MOD(B178,19)+1</f>
        <v>5</v>
      </c>
      <c r="D178" s="72" t="n">
        <f aca="false">IF(D177+11&gt;=30,D177+11-30,IF(C178=1,D177+11+1,D177+11))</f>
        <v>13</v>
      </c>
    </row>
    <row r="179" customFormat="false" ht="28.35" hidden="false" customHeight="true" outlineLevel="0" collapsed="false">
      <c r="B179" s="62" t="n">
        <f aca="false">B178+1</f>
        <v>2076</v>
      </c>
      <c r="C179" s="63" t="n">
        <f aca="false">MOD(B179,19)+1</f>
        <v>6</v>
      </c>
      <c r="D179" s="72" t="n">
        <f aca="false">IF(D178+11&gt;=30,D178+11-30,IF(C179=1,D178+11+1,D178+11))</f>
        <v>24</v>
      </c>
    </row>
    <row r="180" customFormat="false" ht="28.35" hidden="false" customHeight="true" outlineLevel="0" collapsed="false">
      <c r="B180" s="62" t="n">
        <f aca="false">B179+1</f>
        <v>2077</v>
      </c>
      <c r="C180" s="63" t="n">
        <f aca="false">MOD(B180,19)+1</f>
        <v>7</v>
      </c>
      <c r="D180" s="72" t="n">
        <f aca="false">IF(D179+11&gt;=30,D179+11-30,IF(C180=1,D179+11+1,D179+11))</f>
        <v>5</v>
      </c>
    </row>
    <row r="181" customFormat="false" ht="28.35" hidden="false" customHeight="true" outlineLevel="0" collapsed="false">
      <c r="B181" s="62" t="n">
        <f aca="false">B180+1</f>
        <v>2078</v>
      </c>
      <c r="C181" s="63" t="n">
        <f aca="false">MOD(B181,19)+1</f>
        <v>8</v>
      </c>
      <c r="D181" s="72" t="n">
        <f aca="false">IF(D180+11&gt;=30,D180+11-30,IF(C181=1,D180+11+1,D180+11))</f>
        <v>16</v>
      </c>
    </row>
    <row r="182" customFormat="false" ht="28.35" hidden="false" customHeight="true" outlineLevel="0" collapsed="false">
      <c r="B182" s="62" t="n">
        <f aca="false">B181+1</f>
        <v>2079</v>
      </c>
      <c r="C182" s="63" t="n">
        <f aca="false">MOD(B182,19)+1</f>
        <v>9</v>
      </c>
      <c r="D182" s="72" t="n">
        <f aca="false">IF(D181+11&gt;=30,D181+11-30,IF(C182=1,D181+11+1,D181+11))</f>
        <v>27</v>
      </c>
    </row>
    <row r="183" customFormat="false" ht="28.35" hidden="false" customHeight="true" outlineLevel="0" collapsed="false">
      <c r="B183" s="62" t="n">
        <f aca="false">B182+1</f>
        <v>2080</v>
      </c>
      <c r="C183" s="63" t="n">
        <f aca="false">MOD(B183,19)+1</f>
        <v>10</v>
      </c>
      <c r="D183" s="72" t="n">
        <f aca="false">IF(D182+11&gt;=30,D182+11-30,IF(C183=1,D182+11+1,D182+11))</f>
        <v>8</v>
      </c>
    </row>
    <row r="184" customFormat="false" ht="28.35" hidden="false" customHeight="true" outlineLevel="0" collapsed="false">
      <c r="B184" s="62" t="n">
        <f aca="false">B183+1</f>
        <v>2081</v>
      </c>
      <c r="C184" s="63" t="n">
        <f aca="false">MOD(B184,19)+1</f>
        <v>11</v>
      </c>
      <c r="D184" s="72" t="n">
        <f aca="false">IF(D183+11&gt;=30,D183+11-30,IF(C184=1,D183+11+1,D183+11))</f>
        <v>19</v>
      </c>
    </row>
    <row r="185" customFormat="false" ht="28.35" hidden="false" customHeight="true" outlineLevel="0" collapsed="false">
      <c r="B185" s="62" t="n">
        <f aca="false">B184+1</f>
        <v>2082</v>
      </c>
      <c r="C185" s="63" t="n">
        <f aca="false">MOD(B185,19)+1</f>
        <v>12</v>
      </c>
      <c r="D185" s="72" t="n">
        <f aca="false">IF(D184+11&gt;=30,D184+11-30,IF(C185=1,D184+11+1,D184+11))</f>
        <v>0</v>
      </c>
    </row>
    <row r="186" customFormat="false" ht="28.35" hidden="false" customHeight="true" outlineLevel="0" collapsed="false">
      <c r="B186" s="62" t="n">
        <f aca="false">B185+1</f>
        <v>2083</v>
      </c>
      <c r="C186" s="63" t="n">
        <f aca="false">MOD(B186,19)+1</f>
        <v>13</v>
      </c>
      <c r="D186" s="72" t="n">
        <f aca="false">IF(D185+11&gt;=30,D185+11-30,IF(C186=1,D185+11+1,D185+11))</f>
        <v>11</v>
      </c>
    </row>
    <row r="187" customFormat="false" ht="28.35" hidden="false" customHeight="true" outlineLevel="0" collapsed="false">
      <c r="B187" s="62" t="n">
        <f aca="false">B186+1</f>
        <v>2084</v>
      </c>
      <c r="C187" s="63" t="n">
        <f aca="false">MOD(B187,19)+1</f>
        <v>14</v>
      </c>
      <c r="D187" s="72" t="n">
        <f aca="false">IF(D186+11&gt;=30,D186+11-30,IF(C187=1,D186+11+1,D186+11))</f>
        <v>22</v>
      </c>
    </row>
    <row r="188" customFormat="false" ht="28.35" hidden="false" customHeight="true" outlineLevel="0" collapsed="false">
      <c r="B188" s="62" t="n">
        <f aca="false">B187+1</f>
        <v>2085</v>
      </c>
      <c r="C188" s="63" t="n">
        <f aca="false">MOD(B188,19)+1</f>
        <v>15</v>
      </c>
      <c r="D188" s="72" t="n">
        <f aca="false">IF(D187+11&gt;=30,D187+11-30,IF(C188=1,D187+11+1,D187+11))</f>
        <v>3</v>
      </c>
    </row>
    <row r="189" customFormat="false" ht="28.35" hidden="false" customHeight="true" outlineLevel="0" collapsed="false">
      <c r="B189" s="62" t="n">
        <f aca="false">B188+1</f>
        <v>2086</v>
      </c>
      <c r="C189" s="63" t="n">
        <f aca="false">MOD(B189,19)+1</f>
        <v>16</v>
      </c>
      <c r="D189" s="72" t="n">
        <f aca="false">IF(D188+11&gt;=30,D188+11-30,IF(C189=1,D188+11+1,D188+11))</f>
        <v>14</v>
      </c>
    </row>
    <row r="190" customFormat="false" ht="28.35" hidden="false" customHeight="true" outlineLevel="0" collapsed="false">
      <c r="B190" s="62" t="n">
        <f aca="false">B189+1</f>
        <v>2087</v>
      </c>
      <c r="C190" s="63" t="n">
        <f aca="false">MOD(B190,19)+1</f>
        <v>17</v>
      </c>
      <c r="D190" s="72" t="n">
        <f aca="false">IF(D189+11&gt;=30,D189+11-30,IF(C190=1,D189+11+1,D189+11))</f>
        <v>25</v>
      </c>
    </row>
    <row r="191" customFormat="false" ht="28.35" hidden="false" customHeight="true" outlineLevel="0" collapsed="false">
      <c r="B191" s="62" t="n">
        <f aca="false">B190+1</f>
        <v>2088</v>
      </c>
      <c r="C191" s="63" t="n">
        <f aca="false">MOD(B191,19)+1</f>
        <v>18</v>
      </c>
      <c r="D191" s="72" t="n">
        <f aca="false">IF(D190+11&gt;=30,D190+11-30,IF(C191=1,D190+11+1,D190+11))</f>
        <v>6</v>
      </c>
    </row>
    <row r="192" customFormat="false" ht="28.35" hidden="false" customHeight="true" outlineLevel="0" collapsed="false">
      <c r="B192" s="62" t="n">
        <f aca="false">B191+1</f>
        <v>2089</v>
      </c>
      <c r="C192" s="63" t="n">
        <f aca="false">MOD(B192,19)+1</f>
        <v>19</v>
      </c>
      <c r="D192" s="72" t="n">
        <f aca="false">IF(D191+11&gt;=30,D191+11-30,IF(C192=1,D191+11+1,D191+11))</f>
        <v>17</v>
      </c>
    </row>
    <row r="193" customFormat="false" ht="28.35" hidden="false" customHeight="true" outlineLevel="0" collapsed="false">
      <c r="B193" s="62" t="n">
        <f aca="false">B192+1</f>
        <v>2090</v>
      </c>
      <c r="C193" s="63" t="n">
        <f aca="false">MOD(B193,19)+1</f>
        <v>1</v>
      </c>
      <c r="D193" s="72" t="n">
        <f aca="false">IF(D192+11&gt;=30,D192+11-30,IF(C193=1,D192+11+1,D192+11))</f>
        <v>29</v>
      </c>
    </row>
    <row r="194" customFormat="false" ht="28.35" hidden="false" customHeight="true" outlineLevel="0" collapsed="false">
      <c r="B194" s="62" t="n">
        <f aca="false">B193+1</f>
        <v>2091</v>
      </c>
      <c r="C194" s="63" t="n">
        <f aca="false">MOD(B194,19)+1</f>
        <v>2</v>
      </c>
      <c r="D194" s="72" t="n">
        <f aca="false">IF(D193+11&gt;=30,D193+11-30,IF(C194=1,D193+11+1,D193+11))</f>
        <v>10</v>
      </c>
    </row>
    <row r="195" customFormat="false" ht="28.35" hidden="false" customHeight="true" outlineLevel="0" collapsed="false">
      <c r="B195" s="62" t="n">
        <f aca="false">B194+1</f>
        <v>2092</v>
      </c>
      <c r="C195" s="63" t="n">
        <f aca="false">MOD(B195,19)+1</f>
        <v>3</v>
      </c>
      <c r="D195" s="72" t="n">
        <f aca="false">IF(D194+11&gt;=30,D194+11-30,IF(C195=1,D194+11+1,D194+11))</f>
        <v>21</v>
      </c>
    </row>
    <row r="196" customFormat="false" ht="28.35" hidden="false" customHeight="true" outlineLevel="0" collapsed="false">
      <c r="B196" s="62" t="n">
        <f aca="false">B195+1</f>
        <v>2093</v>
      </c>
      <c r="C196" s="63" t="n">
        <f aca="false">MOD(B196,19)+1</f>
        <v>4</v>
      </c>
      <c r="D196" s="72" t="n">
        <f aca="false">IF(D195+11&gt;=30,D195+11-30,IF(C196=1,D195+11+1,D195+11))</f>
        <v>2</v>
      </c>
    </row>
    <row r="197" customFormat="false" ht="28.35" hidden="false" customHeight="true" outlineLevel="0" collapsed="false">
      <c r="B197" s="62" t="n">
        <f aca="false">B196+1</f>
        <v>2094</v>
      </c>
      <c r="C197" s="63" t="n">
        <f aca="false">MOD(B197,19)+1</f>
        <v>5</v>
      </c>
      <c r="D197" s="72" t="n">
        <f aca="false">IF(D196+11&gt;=30,D196+11-30,IF(C197=1,D196+11+1,D196+11))</f>
        <v>13</v>
      </c>
    </row>
    <row r="198" customFormat="false" ht="28.35" hidden="false" customHeight="true" outlineLevel="0" collapsed="false">
      <c r="B198" s="62" t="n">
        <f aca="false">B197+1</f>
        <v>2095</v>
      </c>
      <c r="C198" s="63" t="n">
        <f aca="false">MOD(B198,19)+1</f>
        <v>6</v>
      </c>
      <c r="D198" s="72" t="n">
        <f aca="false">IF(D197+11&gt;=30,D197+11-30,IF(C198=1,D197+11+1,D197+11))</f>
        <v>24</v>
      </c>
    </row>
    <row r="199" customFormat="false" ht="28.35" hidden="false" customHeight="true" outlineLevel="0" collapsed="false">
      <c r="B199" s="62" t="n">
        <f aca="false">B198+1</f>
        <v>2096</v>
      </c>
      <c r="C199" s="63" t="n">
        <f aca="false">MOD(B199,19)+1</f>
        <v>7</v>
      </c>
      <c r="D199" s="72" t="n">
        <f aca="false">IF(D198+11&gt;=30,D198+11-30,IF(C199=1,D198+11+1,D198+11))</f>
        <v>5</v>
      </c>
    </row>
    <row r="200" customFormat="false" ht="28.35" hidden="false" customHeight="true" outlineLevel="0" collapsed="false">
      <c r="B200" s="62" t="n">
        <f aca="false">B199+1</f>
        <v>2097</v>
      </c>
      <c r="C200" s="63" t="n">
        <f aca="false">MOD(B200,19)+1</f>
        <v>8</v>
      </c>
      <c r="D200" s="72" t="n">
        <f aca="false">IF(D199+11&gt;=30,D199+11-30,IF(C200=1,D199+11+1,D199+11))</f>
        <v>16</v>
      </c>
    </row>
    <row r="201" customFormat="false" ht="28.35" hidden="false" customHeight="true" outlineLevel="0" collapsed="false">
      <c r="B201" s="62" t="n">
        <f aca="false">B200+1</f>
        <v>2098</v>
      </c>
      <c r="C201" s="63" t="n">
        <f aca="false">MOD(B201,19)+1</f>
        <v>9</v>
      </c>
      <c r="D201" s="72" t="n">
        <f aca="false">IF(D200+11&gt;=30,D200+11-30,IF(C201=1,D200+11+1,D200+11))</f>
        <v>27</v>
      </c>
    </row>
    <row r="202" customFormat="false" ht="28.35" hidden="false" customHeight="true" outlineLevel="0" collapsed="false">
      <c r="B202" s="62" t="n">
        <f aca="false">B201+1</f>
        <v>2099</v>
      </c>
      <c r="C202" s="63" t="n">
        <f aca="false">MOD(B202,19)+1</f>
        <v>10</v>
      </c>
      <c r="D202" s="72" t="n">
        <f aca="false">IF(D201+11&gt;=30,D201+11-30,IF(C202=1,D201+11+1,D201+11))</f>
        <v>8</v>
      </c>
    </row>
    <row r="203" customFormat="false" ht="28.35" hidden="false" customHeight="true" outlineLevel="0" collapsed="false">
      <c r="B203" s="62" t="n">
        <f aca="false">B202+1</f>
        <v>2100</v>
      </c>
      <c r="C203" s="63" t="n">
        <f aca="false">MOD(B203,19)+1</f>
        <v>11</v>
      </c>
      <c r="D203" s="72" t="n">
        <f aca="false">IF(D202+11&gt;=30,D202+11-30,IF(C203=1,D202+11+1,D202+11))</f>
        <v>19</v>
      </c>
    </row>
    <row r="204" customFormat="false" ht="28.35" hidden="false" customHeight="true" outlineLevel="0" collapsed="false">
      <c r="B204" s="62" t="n">
        <f aca="false">B203+1</f>
        <v>2101</v>
      </c>
      <c r="C204" s="63" t="n">
        <f aca="false">MOD(B204,19)+1</f>
        <v>12</v>
      </c>
      <c r="D204" s="72" t="n">
        <f aca="false">IF(D203+11&gt;=30,D203+11-30,IF(C204=1,D203+11+1,D203+11))</f>
        <v>0</v>
      </c>
    </row>
    <row r="205" customFormat="false" ht="28.35" hidden="false" customHeight="true" outlineLevel="0" collapsed="false">
      <c r="B205" s="62" t="n">
        <f aca="false">B204+1</f>
        <v>2102</v>
      </c>
      <c r="C205" s="63" t="n">
        <f aca="false">MOD(B205,19)+1</f>
        <v>13</v>
      </c>
      <c r="D205" s="72" t="n">
        <f aca="false">IF(D204+11&gt;=30,D204+11-30,IF(C205=1,D204+11+1,D204+11))</f>
        <v>11</v>
      </c>
    </row>
    <row r="206" customFormat="false" ht="28.35" hidden="false" customHeight="true" outlineLevel="0" collapsed="false">
      <c r="B206" s="62" t="n">
        <f aca="false">B205+1</f>
        <v>2103</v>
      </c>
      <c r="C206" s="63" t="n">
        <f aca="false">MOD(B206,19)+1</f>
        <v>14</v>
      </c>
      <c r="D206" s="72" t="n">
        <f aca="false">IF(D205+11&gt;=30,D205+11-30,IF(C206=1,D205+11+1,D205+11))</f>
        <v>22</v>
      </c>
    </row>
    <row r="207" customFormat="false" ht="28.35" hidden="false" customHeight="true" outlineLevel="0" collapsed="false">
      <c r="B207" s="62" t="n">
        <f aca="false">B206+1</f>
        <v>2104</v>
      </c>
      <c r="C207" s="63" t="n">
        <f aca="false">MOD(B207,19)+1</f>
        <v>15</v>
      </c>
      <c r="D207" s="72" t="n">
        <f aca="false">IF(D206+11&gt;=30,D206+11-30,IF(C207=1,D206+11+1,D206+11))</f>
        <v>3</v>
      </c>
    </row>
    <row r="208" customFormat="false" ht="28.35" hidden="false" customHeight="true" outlineLevel="0" collapsed="false">
      <c r="B208" s="62" t="n">
        <f aca="false">B207+1</f>
        <v>2105</v>
      </c>
      <c r="C208" s="63" t="n">
        <f aca="false">MOD(B208,19)+1</f>
        <v>16</v>
      </c>
      <c r="D208" s="72" t="n">
        <f aca="false">IF(D207+11&gt;=30,D207+11-30,IF(C208=1,D207+11+1,D207+11))</f>
        <v>14</v>
      </c>
    </row>
    <row r="209" customFormat="false" ht="28.35" hidden="false" customHeight="true" outlineLevel="0" collapsed="false">
      <c r="B209" s="62" t="n">
        <f aca="false">B208+1</f>
        <v>2106</v>
      </c>
      <c r="C209" s="63" t="n">
        <f aca="false">MOD(B209,19)+1</f>
        <v>17</v>
      </c>
      <c r="D209" s="72" t="n">
        <f aca="false">IF(D208+11&gt;=30,D208+11-30,IF(C209=1,D208+11+1,D208+11))</f>
        <v>25</v>
      </c>
    </row>
    <row r="210" customFormat="false" ht="28.35" hidden="false" customHeight="true" outlineLevel="0" collapsed="false">
      <c r="B210" s="62" t="n">
        <f aca="false">B209+1</f>
        <v>2107</v>
      </c>
      <c r="C210" s="63" t="n">
        <f aca="false">MOD(B210,19)+1</f>
        <v>18</v>
      </c>
      <c r="D210" s="72" t="n">
        <f aca="false">IF(D209+11&gt;=30,D209+11-30,IF(C210=1,D209+11+1,D209+11))</f>
        <v>6</v>
      </c>
    </row>
    <row r="211" customFormat="false" ht="28.35" hidden="false" customHeight="true" outlineLevel="0" collapsed="false">
      <c r="B211" s="62" t="n">
        <f aca="false">B210+1</f>
        <v>2108</v>
      </c>
      <c r="C211" s="63" t="n">
        <f aca="false">MOD(B211,19)+1</f>
        <v>19</v>
      </c>
      <c r="D211" s="72" t="n">
        <f aca="false">IF(D210+11&gt;=30,D210+11-30,IF(C211=1,D210+11+1,D210+11))</f>
        <v>17</v>
      </c>
    </row>
    <row r="212" customFormat="false" ht="28.35" hidden="false" customHeight="true" outlineLevel="0" collapsed="false">
      <c r="B212" s="62" t="n">
        <f aca="false">B211+1</f>
        <v>2109</v>
      </c>
      <c r="C212" s="63" t="n">
        <f aca="false">MOD(B212,19)+1</f>
        <v>1</v>
      </c>
      <c r="D212" s="72" t="n">
        <f aca="false">IF(D211+11&gt;=30,D211+11-30,IF(C212=1,D211+11+1,D211+11))</f>
        <v>29</v>
      </c>
    </row>
    <row r="213" customFormat="false" ht="28.35" hidden="false" customHeight="true" outlineLevel="0" collapsed="false">
      <c r="B213" s="62" t="n">
        <f aca="false">B212+1</f>
        <v>2110</v>
      </c>
      <c r="C213" s="63" t="n">
        <f aca="false">MOD(B213,19)+1</f>
        <v>2</v>
      </c>
      <c r="D213" s="72" t="n">
        <f aca="false">IF(D212+11&gt;=30,D212+11-30,IF(C213=1,D212+11+1,D212+11))</f>
        <v>10</v>
      </c>
    </row>
    <row r="214" customFormat="false" ht="28.35" hidden="false" customHeight="true" outlineLevel="0" collapsed="false">
      <c r="B214" s="62" t="n">
        <f aca="false">B213+1</f>
        <v>2111</v>
      </c>
      <c r="C214" s="63" t="n">
        <f aca="false">MOD(B214,19)+1</f>
        <v>3</v>
      </c>
      <c r="D214" s="72" t="n">
        <f aca="false">IF(D213+11&gt;=30,D213+11-30,IF(C214=1,D213+11+1,D213+11))</f>
        <v>21</v>
      </c>
    </row>
    <row r="215" customFormat="false" ht="28.35" hidden="false" customHeight="true" outlineLevel="0" collapsed="false">
      <c r="B215" s="62" t="n">
        <f aca="false">B214+1</f>
        <v>2112</v>
      </c>
      <c r="C215" s="63" t="n">
        <f aca="false">MOD(B215,19)+1</f>
        <v>4</v>
      </c>
      <c r="D215" s="72" t="n">
        <f aca="false">IF(D214+11&gt;=30,D214+11-30,IF(C215=1,D214+11+1,D214+11))</f>
        <v>2</v>
      </c>
    </row>
    <row r="216" customFormat="false" ht="28.35" hidden="false" customHeight="true" outlineLevel="0" collapsed="false">
      <c r="B216" s="62" t="n">
        <f aca="false">B215+1</f>
        <v>2113</v>
      </c>
      <c r="C216" s="63" t="n">
        <f aca="false">MOD(B216,19)+1</f>
        <v>5</v>
      </c>
      <c r="D216" s="72" t="n">
        <f aca="false">IF(D215+11&gt;=30,D215+11-30,IF(C216=1,D215+11+1,D215+11))</f>
        <v>13</v>
      </c>
    </row>
    <row r="217" customFormat="false" ht="28.35" hidden="false" customHeight="true" outlineLevel="0" collapsed="false">
      <c r="B217" s="62" t="n">
        <f aca="false">B216+1</f>
        <v>2114</v>
      </c>
      <c r="C217" s="63" t="n">
        <f aca="false">MOD(B217,19)+1</f>
        <v>6</v>
      </c>
      <c r="D217" s="72" t="n">
        <f aca="false">IF(D216+11&gt;=30,D216+11-30,IF(C217=1,D216+11+1,D216+11))</f>
        <v>24</v>
      </c>
    </row>
    <row r="218" customFormat="false" ht="28.35" hidden="false" customHeight="true" outlineLevel="0" collapsed="false">
      <c r="B218" s="62" t="n">
        <f aca="false">B217+1</f>
        <v>2115</v>
      </c>
      <c r="C218" s="63" t="n">
        <f aca="false">MOD(B218,19)+1</f>
        <v>7</v>
      </c>
      <c r="D218" s="72" t="n">
        <f aca="false">IF(D217+11&gt;=30,D217+11-30,IF(C218=1,D217+11+1,D217+11))</f>
        <v>5</v>
      </c>
    </row>
    <row r="219" customFormat="false" ht="28.35" hidden="false" customHeight="true" outlineLevel="0" collapsed="false">
      <c r="B219" s="62" t="n">
        <f aca="false">B218+1</f>
        <v>2116</v>
      </c>
      <c r="C219" s="63" t="n">
        <f aca="false">MOD(B219,19)+1</f>
        <v>8</v>
      </c>
      <c r="D219" s="72" t="n">
        <f aca="false">IF(D218+11&gt;=30,D218+11-30,IF(C219=1,D218+11+1,D218+11))</f>
        <v>16</v>
      </c>
    </row>
    <row r="220" customFormat="false" ht="28.35" hidden="false" customHeight="true" outlineLevel="0" collapsed="false">
      <c r="B220" s="98" t="n">
        <f aca="false">B219+1</f>
        <v>2117</v>
      </c>
      <c r="C220" s="99" t="n">
        <f aca="false">MOD(B220,19)+1</f>
        <v>9</v>
      </c>
      <c r="D220" s="72" t="n">
        <f aca="false">IF(D219+11&gt;=30,D219+11-30,IF(C220=1,D219+11+1,D219+11))</f>
        <v>27</v>
      </c>
    </row>
    <row r="221" customFormat="false" ht="28.35" hidden="false" customHeight="true" outlineLevel="0" collapsed="false">
      <c r="B221" s="62" t="n">
        <f aca="false">B220+1</f>
        <v>2118</v>
      </c>
      <c r="C221" s="63" t="n">
        <f aca="false">MOD(B221,19)+1</f>
        <v>10</v>
      </c>
      <c r="D221" s="72" t="n">
        <f aca="false">IF(D220+11&gt;=30,D220+11-30,IF(C221=1,D220+11+1,D220+11))</f>
        <v>8</v>
      </c>
    </row>
    <row r="222" customFormat="false" ht="28.35" hidden="false" customHeight="true" outlineLevel="0" collapsed="false">
      <c r="B222" s="62" t="n">
        <f aca="false">B221+1</f>
        <v>2119</v>
      </c>
      <c r="C222" s="63" t="n">
        <f aca="false">MOD(B222,19)+1</f>
        <v>11</v>
      </c>
      <c r="D222" s="72" t="n">
        <f aca="false">IF(D221+11&gt;=30,D221+11-30,IF(C222=1,D221+11+1,D221+11))</f>
        <v>19</v>
      </c>
    </row>
    <row r="223" customFormat="false" ht="28.35" hidden="false" customHeight="true" outlineLevel="0" collapsed="false">
      <c r="B223" s="62" t="n">
        <f aca="false">B222+1</f>
        <v>2120</v>
      </c>
      <c r="C223" s="63" t="n">
        <f aca="false">MOD(B223,19)+1</f>
        <v>12</v>
      </c>
      <c r="D223" s="72" t="n">
        <f aca="false">IF(D222+11&gt;=30,D222+11-30,IF(C223=1,D222+11+1,D222+11))</f>
        <v>0</v>
      </c>
    </row>
    <row r="224" customFormat="false" ht="28.35" hidden="false" customHeight="true" outlineLevel="0" collapsed="false">
      <c r="B224" s="62" t="n">
        <f aca="false">B223+1</f>
        <v>2121</v>
      </c>
      <c r="C224" s="63" t="n">
        <f aca="false">MOD(B224,19)+1</f>
        <v>13</v>
      </c>
      <c r="D224" s="72" t="n">
        <f aca="false">IF(D223+11&gt;=30,D223+11-30,IF(C224=1,D223+11+1,D223+11))</f>
        <v>11</v>
      </c>
    </row>
    <row r="225" customFormat="false" ht="28.35" hidden="false" customHeight="true" outlineLevel="0" collapsed="false">
      <c r="B225" s="62" t="n">
        <f aca="false">B224+1</f>
        <v>2122</v>
      </c>
      <c r="C225" s="63" t="n">
        <f aca="false">MOD(B225,19)+1</f>
        <v>14</v>
      </c>
      <c r="D225" s="72" t="n">
        <f aca="false">IF(D224+11&gt;=30,D224+11-30,IF(C225=1,D224+11+1,D224+11))</f>
        <v>22</v>
      </c>
    </row>
    <row r="226" customFormat="false" ht="28.35" hidden="false" customHeight="true" outlineLevel="0" collapsed="false">
      <c r="B226" s="62" t="n">
        <f aca="false">B225+1</f>
        <v>2123</v>
      </c>
      <c r="C226" s="63" t="n">
        <f aca="false">MOD(B226,19)+1</f>
        <v>15</v>
      </c>
      <c r="D226" s="72" t="n">
        <f aca="false">IF(D225+11&gt;=30,D225+11-30,IF(C226=1,D225+11+1,D225+11))</f>
        <v>3</v>
      </c>
    </row>
    <row r="227" customFormat="false" ht="28.35" hidden="false" customHeight="true" outlineLevel="0" collapsed="false">
      <c r="B227" s="62" t="n">
        <f aca="false">B226+1</f>
        <v>2124</v>
      </c>
      <c r="C227" s="63" t="n">
        <f aca="false">MOD(B227,19)+1</f>
        <v>16</v>
      </c>
      <c r="D227" s="72" t="n">
        <f aca="false">IF(D226+11&gt;=30,D226+11-30,IF(C227=1,D226+11+1,D226+11))</f>
        <v>14</v>
      </c>
    </row>
    <row r="228" customFormat="false" ht="28.35" hidden="false" customHeight="true" outlineLevel="0" collapsed="false">
      <c r="B228" s="62" t="n">
        <f aca="false">B227+1</f>
        <v>2125</v>
      </c>
      <c r="C228" s="63" t="n">
        <f aca="false">MOD(B228,19)+1</f>
        <v>17</v>
      </c>
      <c r="D228" s="72" t="n">
        <f aca="false">IF(D227+11&gt;=30,D227+11-30,IF(C228=1,D227+11+1,D227+11))</f>
        <v>25</v>
      </c>
    </row>
    <row r="229" customFormat="false" ht="28.35" hidden="false" customHeight="true" outlineLevel="0" collapsed="false">
      <c r="B229" s="62" t="n">
        <f aca="false">B228+1</f>
        <v>2126</v>
      </c>
      <c r="C229" s="63" t="n">
        <f aca="false">MOD(B229,19)+1</f>
        <v>18</v>
      </c>
      <c r="D229" s="72" t="n">
        <f aca="false">IF(D228+11&gt;=30,D228+11-30,IF(C229=1,D228+11+1,D228+11))</f>
        <v>6</v>
      </c>
    </row>
    <row r="230" customFormat="false" ht="28.35" hidden="false" customHeight="true" outlineLevel="0" collapsed="false">
      <c r="B230" s="62" t="n">
        <f aca="false">B229+1</f>
        <v>2127</v>
      </c>
      <c r="C230" s="63" t="n">
        <f aca="false">MOD(B230,19)+1</f>
        <v>19</v>
      </c>
      <c r="D230" s="72" t="n">
        <f aca="false">IF(D229+11&gt;=30,D229+11-30,IF(C230=1,D229+11+1,D229+11))</f>
        <v>17</v>
      </c>
    </row>
    <row r="231" customFormat="false" ht="28.35" hidden="false" customHeight="true" outlineLevel="0" collapsed="false">
      <c r="B231" s="62" t="n">
        <f aca="false">B230+1</f>
        <v>2128</v>
      </c>
      <c r="C231" s="63" t="n">
        <f aca="false">MOD(B231,19)+1</f>
        <v>1</v>
      </c>
      <c r="D231" s="72" t="n">
        <f aca="false">IF(D230+11&gt;=30,D230+11-30,IF(C231=1,D230+11+1,D230+11))</f>
        <v>29</v>
      </c>
    </row>
    <row r="232" customFormat="false" ht="28.35" hidden="false" customHeight="true" outlineLevel="0" collapsed="false">
      <c r="B232" s="62" t="n">
        <f aca="false">B231+1</f>
        <v>2129</v>
      </c>
      <c r="C232" s="63" t="n">
        <f aca="false">MOD(B232,19)+1</f>
        <v>2</v>
      </c>
      <c r="D232" s="72" t="n">
        <f aca="false">IF(D231+11&gt;=30,D231+11-30,IF(C232=1,D231+11+1,D231+11))</f>
        <v>10</v>
      </c>
    </row>
    <row r="233" customFormat="false" ht="28.35" hidden="false" customHeight="true" outlineLevel="0" collapsed="false">
      <c r="B233" s="62" t="n">
        <f aca="false">B232+1</f>
        <v>2130</v>
      </c>
      <c r="C233" s="63" t="n">
        <f aca="false">MOD(B233,19)+1</f>
        <v>3</v>
      </c>
      <c r="D233" s="72" t="n">
        <f aca="false">IF(D232+11&gt;=30,D232+11-30,IF(C233=1,D232+11+1,D232+11))</f>
        <v>21</v>
      </c>
    </row>
    <row r="234" customFormat="false" ht="28.35" hidden="false" customHeight="true" outlineLevel="0" collapsed="false">
      <c r="B234" s="62" t="n">
        <f aca="false">B233+1</f>
        <v>2131</v>
      </c>
      <c r="C234" s="63" t="n">
        <f aca="false">MOD(B234,19)+1</f>
        <v>4</v>
      </c>
      <c r="D234" s="72" t="n">
        <f aca="false">IF(D233+11&gt;=30,D233+11-30,IF(C234=1,D233+11+1,D233+11))</f>
        <v>2</v>
      </c>
    </row>
    <row r="235" customFormat="false" ht="28.35" hidden="false" customHeight="true" outlineLevel="0" collapsed="false">
      <c r="B235" s="62" t="n">
        <f aca="false">B234+1</f>
        <v>2132</v>
      </c>
      <c r="C235" s="63" t="n">
        <f aca="false">MOD(B235,19)+1</f>
        <v>5</v>
      </c>
      <c r="D235" s="72" t="n">
        <f aca="false">IF(D234+11&gt;=30,D234+11-30,IF(C235=1,D234+11+1,D234+11))</f>
        <v>13</v>
      </c>
    </row>
    <row r="236" customFormat="false" ht="28.35" hidden="false" customHeight="true" outlineLevel="0" collapsed="false">
      <c r="B236" s="62" t="n">
        <f aca="false">B235+1</f>
        <v>2133</v>
      </c>
      <c r="C236" s="63" t="n">
        <f aca="false">MOD(B236,19)+1</f>
        <v>6</v>
      </c>
      <c r="D236" s="72" t="n">
        <f aca="false">IF(D235+11&gt;=30,D235+11-30,IF(C236=1,D235+11+1,D235+11))</f>
        <v>24</v>
      </c>
    </row>
    <row r="237" customFormat="false" ht="28.35" hidden="false" customHeight="true" outlineLevel="0" collapsed="false">
      <c r="B237" s="62" t="n">
        <f aca="false">B236+1</f>
        <v>2134</v>
      </c>
      <c r="C237" s="63" t="n">
        <f aca="false">MOD(B237,19)+1</f>
        <v>7</v>
      </c>
      <c r="D237" s="72" t="n">
        <f aca="false">IF(D236+11&gt;=30,D236+11-30,IF(C237=1,D236+11+1,D236+11))</f>
        <v>5</v>
      </c>
    </row>
    <row r="238" customFormat="false" ht="28.35" hidden="false" customHeight="true" outlineLevel="0" collapsed="false">
      <c r="B238" s="62" t="n">
        <f aca="false">B237+1</f>
        <v>2135</v>
      </c>
      <c r="C238" s="63" t="n">
        <f aca="false">MOD(B238,19)+1</f>
        <v>8</v>
      </c>
      <c r="D238" s="72" t="n">
        <f aca="false">IF(D237+11&gt;=30,D237+11-30,IF(C238=1,D237+11+1,D237+11))</f>
        <v>16</v>
      </c>
    </row>
    <row r="239" customFormat="false" ht="28.35" hidden="false" customHeight="true" outlineLevel="0" collapsed="false">
      <c r="B239" s="62" t="n">
        <f aca="false">B238+1</f>
        <v>2136</v>
      </c>
      <c r="C239" s="63" t="n">
        <f aca="false">MOD(B239,19)+1</f>
        <v>9</v>
      </c>
      <c r="D239" s="72" t="n">
        <f aca="false">IF(D238+11&gt;=30,D238+11-30,IF(C239=1,D238+11+1,D238+11))</f>
        <v>27</v>
      </c>
    </row>
    <row r="240" customFormat="false" ht="28.35" hidden="false" customHeight="true" outlineLevel="0" collapsed="false">
      <c r="B240" s="62" t="n">
        <f aca="false">B239+1</f>
        <v>2137</v>
      </c>
      <c r="C240" s="63" t="n">
        <f aca="false">MOD(B240,19)+1</f>
        <v>10</v>
      </c>
      <c r="D240" s="72" t="n">
        <f aca="false">IF(D239+11&gt;=30,D239+11-30,IF(C240=1,D239+11+1,D239+11))</f>
        <v>8</v>
      </c>
    </row>
    <row r="241" customFormat="false" ht="28.35" hidden="false" customHeight="true" outlineLevel="0" collapsed="false">
      <c r="B241" s="62" t="n">
        <f aca="false">B240+1</f>
        <v>2138</v>
      </c>
      <c r="C241" s="63" t="n">
        <f aca="false">MOD(B241,19)+1</f>
        <v>11</v>
      </c>
      <c r="D241" s="72" t="n">
        <f aca="false">IF(D240+11&gt;=30,D240+11-30,IF(C241=1,D240+11+1,D240+11))</f>
        <v>19</v>
      </c>
    </row>
    <row r="242" customFormat="false" ht="28.35" hidden="false" customHeight="true" outlineLevel="0" collapsed="false">
      <c r="B242" s="62" t="n">
        <f aca="false">B241+1</f>
        <v>2139</v>
      </c>
      <c r="C242" s="63" t="n">
        <f aca="false">MOD(B242,19)+1</f>
        <v>12</v>
      </c>
      <c r="D242" s="72" t="n">
        <f aca="false">IF(D241+11&gt;=30,D241+11-30,IF(C242=1,D241+11+1,D241+11))</f>
        <v>0</v>
      </c>
    </row>
    <row r="243" customFormat="false" ht="28.35" hidden="false" customHeight="true" outlineLevel="0" collapsed="false">
      <c r="B243" s="62" t="n">
        <f aca="false">B242+1</f>
        <v>2140</v>
      </c>
      <c r="C243" s="63" t="n">
        <f aca="false">MOD(B243,19)+1</f>
        <v>13</v>
      </c>
      <c r="D243" s="72" t="n">
        <f aca="false">IF(D242+11&gt;=30,D242+11-30,IF(C243=1,D242+11+1,D242+11))</f>
        <v>11</v>
      </c>
    </row>
    <row r="244" customFormat="false" ht="28.35" hidden="false" customHeight="true" outlineLevel="0" collapsed="false">
      <c r="B244" s="62" t="n">
        <f aca="false">B243+1</f>
        <v>2141</v>
      </c>
      <c r="C244" s="63" t="n">
        <f aca="false">MOD(B244,19)+1</f>
        <v>14</v>
      </c>
      <c r="D244" s="72" t="n">
        <f aca="false">IF(D243+11&gt;=30,D243+11-30,IF(C244=1,D243+11+1,D243+11))</f>
        <v>22</v>
      </c>
    </row>
    <row r="245" customFormat="false" ht="28.35" hidden="false" customHeight="true" outlineLevel="0" collapsed="false">
      <c r="B245" s="62" t="n">
        <f aca="false">B244+1</f>
        <v>2142</v>
      </c>
      <c r="C245" s="63" t="n">
        <f aca="false">MOD(B245,19)+1</f>
        <v>15</v>
      </c>
      <c r="D245" s="72" t="n">
        <f aca="false">IF(D244+11&gt;=30,D244+11-30,IF(C245=1,D244+11+1,D244+11))</f>
        <v>3</v>
      </c>
    </row>
    <row r="246" customFormat="false" ht="28.35" hidden="false" customHeight="true" outlineLevel="0" collapsed="false">
      <c r="B246" s="62" t="n">
        <f aca="false">B245+1</f>
        <v>2143</v>
      </c>
      <c r="C246" s="63" t="n">
        <f aca="false">MOD(B246,19)+1</f>
        <v>16</v>
      </c>
      <c r="D246" s="72" t="n">
        <f aca="false">IF(D245+11&gt;=30,D245+11-30,IF(C246=1,D245+11+1,D245+11))</f>
        <v>14</v>
      </c>
    </row>
    <row r="247" customFormat="false" ht="28.35" hidden="false" customHeight="true" outlineLevel="0" collapsed="false">
      <c r="B247" s="62" t="n">
        <f aca="false">B246+1</f>
        <v>2144</v>
      </c>
      <c r="C247" s="63" t="n">
        <f aca="false">MOD(B247,19)+1</f>
        <v>17</v>
      </c>
      <c r="D247" s="72" t="n">
        <f aca="false">IF(D246+11&gt;=30,D246+11-30,IF(C247=1,D246+11+1,D246+11))</f>
        <v>25</v>
      </c>
    </row>
    <row r="248" customFormat="false" ht="28.35" hidden="false" customHeight="true" outlineLevel="0" collapsed="false">
      <c r="B248" s="62" t="n">
        <f aca="false">B247+1</f>
        <v>2145</v>
      </c>
      <c r="C248" s="63" t="n">
        <f aca="false">MOD(B248,19)+1</f>
        <v>18</v>
      </c>
      <c r="D248" s="72" t="n">
        <f aca="false">IF(D247+11&gt;=30,D247+11-30,IF(C248=1,D247+11+1,D247+11))</f>
        <v>6</v>
      </c>
    </row>
    <row r="249" customFormat="false" ht="28.35" hidden="false" customHeight="true" outlineLevel="0" collapsed="false">
      <c r="B249" s="62" t="n">
        <f aca="false">B248+1</f>
        <v>2146</v>
      </c>
      <c r="C249" s="63" t="n">
        <f aca="false">MOD(B249,19)+1</f>
        <v>19</v>
      </c>
      <c r="D249" s="72" t="n">
        <f aca="false">IF(D248+11&gt;=30,D248+11-30,IF(C249=1,D248+11+1,D248+11))</f>
        <v>17</v>
      </c>
    </row>
    <row r="250" customFormat="false" ht="28.35" hidden="false" customHeight="true" outlineLevel="0" collapsed="false">
      <c r="B250" s="62" t="n">
        <f aca="false">B249+1</f>
        <v>2147</v>
      </c>
      <c r="C250" s="63" t="n">
        <f aca="false">MOD(B250,19)+1</f>
        <v>1</v>
      </c>
      <c r="D250" s="72" t="n">
        <f aca="false">IF(D249+11&gt;=30,D249+11-30,IF(C250=1,D249+11+1,D249+11))</f>
        <v>29</v>
      </c>
    </row>
    <row r="251" customFormat="false" ht="28.35" hidden="false" customHeight="true" outlineLevel="0" collapsed="false">
      <c r="B251" s="62" t="n">
        <f aca="false">B250+1</f>
        <v>2148</v>
      </c>
      <c r="C251" s="63" t="n">
        <f aca="false">MOD(B251,19)+1</f>
        <v>2</v>
      </c>
      <c r="D251" s="72" t="n">
        <f aca="false">IF(D250+11&gt;=30,D250+11-30,IF(C251=1,D250+11+1,D250+11))</f>
        <v>10</v>
      </c>
    </row>
    <row r="252" customFormat="false" ht="28.35" hidden="false" customHeight="true" outlineLevel="0" collapsed="false">
      <c r="B252" s="62" t="n">
        <f aca="false">B251+1</f>
        <v>2149</v>
      </c>
      <c r="C252" s="63" t="n">
        <f aca="false">MOD(B252,19)+1</f>
        <v>3</v>
      </c>
      <c r="D252" s="72" t="n">
        <f aca="false">IF(D251+11&gt;=30,D251+11-30,IF(C252=1,D251+11+1,D251+11))</f>
        <v>21</v>
      </c>
    </row>
    <row r="253" customFormat="false" ht="28.35" hidden="false" customHeight="true" outlineLevel="0" collapsed="false">
      <c r="B253" s="62" t="n">
        <f aca="false">B252+1</f>
        <v>2150</v>
      </c>
      <c r="C253" s="63" t="n">
        <f aca="false">MOD(B253,19)+1</f>
        <v>4</v>
      </c>
      <c r="D253" s="72" t="n">
        <f aca="false">IF(D252+11&gt;=30,D252+11-30,IF(C253=1,D252+11+1,D252+11))</f>
        <v>2</v>
      </c>
    </row>
    <row r="254" customFormat="false" ht="28.35" hidden="false" customHeight="true" outlineLevel="0" collapsed="false">
      <c r="B254" s="62" t="n">
        <f aca="false">B253+1</f>
        <v>2151</v>
      </c>
      <c r="C254" s="63" t="n">
        <f aca="false">MOD(B254,19)+1</f>
        <v>5</v>
      </c>
      <c r="D254" s="72" t="n">
        <f aca="false">IF(D253+11&gt;=30,D253+11-30,IF(C254=1,D253+11+1,D253+11))</f>
        <v>13</v>
      </c>
    </row>
    <row r="255" customFormat="false" ht="28.35" hidden="false" customHeight="true" outlineLevel="0" collapsed="false">
      <c r="B255" s="62" t="n">
        <f aca="false">B254+1</f>
        <v>2152</v>
      </c>
      <c r="C255" s="63" t="n">
        <f aca="false">MOD(B255,19)+1</f>
        <v>6</v>
      </c>
      <c r="D255" s="72" t="n">
        <f aca="false">IF(D254+11&gt;=30,D254+11-30,IF(C255=1,D254+11+1,D254+11))</f>
        <v>24</v>
      </c>
    </row>
    <row r="256" customFormat="false" ht="28.35" hidden="false" customHeight="true" outlineLevel="0" collapsed="false">
      <c r="B256" s="62" t="n">
        <f aca="false">B255+1</f>
        <v>2153</v>
      </c>
      <c r="C256" s="63" t="n">
        <f aca="false">MOD(B256,19)+1</f>
        <v>7</v>
      </c>
      <c r="D256" s="72" t="n">
        <f aca="false">IF(D255+11&gt;=30,D255+11-30,IF(C256=1,D255+11+1,D255+11))</f>
        <v>5</v>
      </c>
    </row>
    <row r="257" customFormat="false" ht="28.35" hidden="false" customHeight="true" outlineLevel="0" collapsed="false">
      <c r="B257" s="62" t="n">
        <f aca="false">B256+1</f>
        <v>2154</v>
      </c>
      <c r="C257" s="63" t="n">
        <f aca="false">MOD(B257,19)+1</f>
        <v>8</v>
      </c>
      <c r="D257" s="72" t="n">
        <f aca="false">IF(D256+11&gt;=30,D256+11-30,IF(C257=1,D256+11+1,D256+11))</f>
        <v>16</v>
      </c>
    </row>
    <row r="258" customFormat="false" ht="28.35" hidden="false" customHeight="true" outlineLevel="0" collapsed="false">
      <c r="B258" s="62" t="n">
        <f aca="false">B257+1</f>
        <v>2155</v>
      </c>
      <c r="C258" s="63" t="n">
        <f aca="false">MOD(B258,19)+1</f>
        <v>9</v>
      </c>
      <c r="D258" s="72" t="n">
        <f aca="false">IF(D257+11&gt;=30,D257+11-30,IF(C258=1,D257+11+1,D257+11))</f>
        <v>27</v>
      </c>
    </row>
    <row r="259" customFormat="false" ht="28.35" hidden="false" customHeight="true" outlineLevel="0" collapsed="false">
      <c r="B259" s="62" t="n">
        <f aca="false">B258+1</f>
        <v>2156</v>
      </c>
      <c r="C259" s="63" t="n">
        <f aca="false">MOD(B259,19)+1</f>
        <v>10</v>
      </c>
      <c r="D259" s="72" t="n">
        <f aca="false">IF(D258+11&gt;=30,D258+11-30,IF(C259=1,D258+11+1,D258+11))</f>
        <v>8</v>
      </c>
    </row>
    <row r="260" customFormat="false" ht="28.35" hidden="false" customHeight="true" outlineLevel="0" collapsed="false">
      <c r="B260" s="62" t="n">
        <f aca="false">B259+1</f>
        <v>2157</v>
      </c>
      <c r="C260" s="63" t="n">
        <f aca="false">MOD(B260,19)+1</f>
        <v>11</v>
      </c>
      <c r="D260" s="72" t="n">
        <f aca="false">IF(D259+11&gt;=30,D259+11-30,IF(C260=1,D259+11+1,D259+11))</f>
        <v>19</v>
      </c>
    </row>
    <row r="261" customFormat="false" ht="28.35" hidden="false" customHeight="true" outlineLevel="0" collapsed="false">
      <c r="B261" s="62" t="n">
        <f aca="false">B260+1</f>
        <v>2158</v>
      </c>
      <c r="C261" s="63" t="n">
        <f aca="false">MOD(B261,19)+1</f>
        <v>12</v>
      </c>
      <c r="D261" s="72" t="n">
        <f aca="false">IF(D260+11&gt;=30,D260+11-30,IF(C261=1,D260+11+1,D260+11))</f>
        <v>0</v>
      </c>
    </row>
    <row r="262" customFormat="false" ht="28.35" hidden="false" customHeight="true" outlineLevel="0" collapsed="false">
      <c r="B262" s="62" t="n">
        <f aca="false">B261+1</f>
        <v>2159</v>
      </c>
      <c r="C262" s="63" t="n">
        <f aca="false">MOD(B262,19)+1</f>
        <v>13</v>
      </c>
      <c r="D262" s="72" t="n">
        <f aca="false">IF(D261+11&gt;=30,D261+11-30,IF(C262=1,D261+11+1,D261+11))</f>
        <v>11</v>
      </c>
    </row>
    <row r="263" customFormat="false" ht="28.35" hidden="false" customHeight="true" outlineLevel="0" collapsed="false">
      <c r="B263" s="62" t="n">
        <f aca="false">B262+1</f>
        <v>2160</v>
      </c>
      <c r="C263" s="63" t="n">
        <f aca="false">MOD(B263,19)+1</f>
        <v>14</v>
      </c>
      <c r="D263" s="72" t="n">
        <f aca="false">IF(D262+11&gt;=30,D262+11-30,IF(C263=1,D262+11+1,D262+11))</f>
        <v>22</v>
      </c>
    </row>
    <row r="264" customFormat="false" ht="28.35" hidden="false" customHeight="true" outlineLevel="0" collapsed="false">
      <c r="B264" s="62" t="n">
        <f aca="false">B263+1</f>
        <v>2161</v>
      </c>
      <c r="C264" s="63" t="n">
        <f aca="false">MOD(B264,19)+1</f>
        <v>15</v>
      </c>
      <c r="D264" s="72" t="n">
        <f aca="false">IF(D263+11&gt;=30,D263+11-30,IF(C264=1,D263+11+1,D263+11))</f>
        <v>3</v>
      </c>
    </row>
    <row r="265" customFormat="false" ht="28.35" hidden="false" customHeight="true" outlineLevel="0" collapsed="false">
      <c r="B265" s="62" t="n">
        <f aca="false">B264+1</f>
        <v>2162</v>
      </c>
      <c r="C265" s="63" t="n">
        <f aca="false">MOD(B265,19)+1</f>
        <v>16</v>
      </c>
      <c r="D265" s="72" t="n">
        <f aca="false">IF(D264+11&gt;=30,D264+11-30,IF(C265=1,D264+11+1,D264+11))</f>
        <v>14</v>
      </c>
    </row>
    <row r="266" customFormat="false" ht="28.35" hidden="false" customHeight="true" outlineLevel="0" collapsed="false">
      <c r="B266" s="62" t="n">
        <f aca="false">B265+1</f>
        <v>2163</v>
      </c>
      <c r="C266" s="63" t="n">
        <f aca="false">MOD(B266,19)+1</f>
        <v>17</v>
      </c>
      <c r="D266" s="72" t="n">
        <f aca="false">IF(D265+11&gt;=30,D265+11-30,IF(C266=1,D265+11+1,D265+11))</f>
        <v>25</v>
      </c>
    </row>
    <row r="267" customFormat="false" ht="28.35" hidden="false" customHeight="true" outlineLevel="0" collapsed="false">
      <c r="B267" s="62" t="n">
        <f aca="false">B266+1</f>
        <v>2164</v>
      </c>
      <c r="C267" s="63" t="n">
        <f aca="false">MOD(B267,19)+1</f>
        <v>18</v>
      </c>
      <c r="D267" s="72" t="n">
        <f aca="false">IF(D266+11&gt;=30,D266+11-30,IF(C267=1,D266+11+1,D266+11))</f>
        <v>6</v>
      </c>
    </row>
    <row r="268" customFormat="false" ht="28.35" hidden="false" customHeight="true" outlineLevel="0" collapsed="false">
      <c r="B268" s="62" t="n">
        <f aca="false">B267+1</f>
        <v>2165</v>
      </c>
      <c r="C268" s="63" t="n">
        <f aca="false">MOD(B268,19)+1</f>
        <v>19</v>
      </c>
      <c r="D268" s="72" t="n">
        <f aca="false">IF(D267+11&gt;=30,D267+11-30,IF(C268=1,D267+11+1,D267+11))</f>
        <v>17</v>
      </c>
    </row>
    <row r="269" customFormat="false" ht="28.35" hidden="false" customHeight="true" outlineLevel="0" collapsed="false">
      <c r="B269" s="62" t="n">
        <f aca="false">B268+1</f>
        <v>2166</v>
      </c>
      <c r="C269" s="63" t="n">
        <f aca="false">MOD(B269,19)+1</f>
        <v>1</v>
      </c>
      <c r="D269" s="72" t="n">
        <f aca="false">IF(D268+11&gt;=30,D268+11-30,IF(C269=1,D268+11+1,D268+11))</f>
        <v>29</v>
      </c>
    </row>
    <row r="270" customFormat="false" ht="28.35" hidden="false" customHeight="true" outlineLevel="0" collapsed="false">
      <c r="B270" s="62" t="n">
        <f aca="false">B269+1</f>
        <v>2167</v>
      </c>
      <c r="C270" s="63" t="n">
        <f aca="false">MOD(B270,19)+1</f>
        <v>2</v>
      </c>
      <c r="D270" s="72" t="n">
        <f aca="false">IF(D269+11&gt;=30,D269+11-30,IF(C270=1,D269+11+1,D269+11))</f>
        <v>10</v>
      </c>
    </row>
    <row r="271" customFormat="false" ht="28.35" hidden="false" customHeight="true" outlineLevel="0" collapsed="false">
      <c r="B271" s="62" t="n">
        <f aca="false">B270+1</f>
        <v>2168</v>
      </c>
      <c r="C271" s="63" t="n">
        <f aca="false">MOD(B271,19)+1</f>
        <v>3</v>
      </c>
      <c r="D271" s="72" t="n">
        <f aca="false">IF(D270+11&gt;=30,D270+11-30,IF(C271=1,D270+11+1,D270+11))</f>
        <v>21</v>
      </c>
    </row>
    <row r="272" customFormat="false" ht="28.35" hidden="false" customHeight="true" outlineLevel="0" collapsed="false">
      <c r="B272" s="62" t="n">
        <f aca="false">B271+1</f>
        <v>2169</v>
      </c>
      <c r="C272" s="63" t="n">
        <f aca="false">MOD(B272,19)+1</f>
        <v>4</v>
      </c>
      <c r="D272" s="72" t="n">
        <f aca="false">IF(D271+11&gt;=30,D271+11-30,IF(C272=1,D271+11+1,D271+11))</f>
        <v>2</v>
      </c>
    </row>
    <row r="273" customFormat="false" ht="28.35" hidden="false" customHeight="true" outlineLevel="0" collapsed="false">
      <c r="B273" s="62" t="n">
        <f aca="false">B272+1</f>
        <v>2170</v>
      </c>
      <c r="C273" s="63" t="n">
        <f aca="false">MOD(B273,19)+1</f>
        <v>5</v>
      </c>
      <c r="D273" s="72" t="n">
        <f aca="false">IF(D272+11&gt;=30,D272+11-30,IF(C273=1,D272+11+1,D272+11))</f>
        <v>13</v>
      </c>
    </row>
    <row r="274" customFormat="false" ht="28.35" hidden="false" customHeight="true" outlineLevel="0" collapsed="false">
      <c r="B274" s="62" t="n">
        <f aca="false">B273+1</f>
        <v>2171</v>
      </c>
      <c r="C274" s="63" t="n">
        <f aca="false">MOD(B274,19)+1</f>
        <v>6</v>
      </c>
      <c r="D274" s="72" t="n">
        <f aca="false">IF(D273+11&gt;=30,D273+11-30,IF(C274=1,D273+11+1,D273+11))</f>
        <v>24</v>
      </c>
    </row>
    <row r="275" customFormat="false" ht="28.35" hidden="false" customHeight="true" outlineLevel="0" collapsed="false">
      <c r="B275" s="62" t="n">
        <f aca="false">B274+1</f>
        <v>2172</v>
      </c>
      <c r="C275" s="63" t="n">
        <f aca="false">MOD(B275,19)+1</f>
        <v>7</v>
      </c>
      <c r="D275" s="72" t="n">
        <f aca="false">IF(D274+11&gt;=30,D274+11-30,IF(C275=1,D274+11+1,D274+11))</f>
        <v>5</v>
      </c>
    </row>
    <row r="276" customFormat="false" ht="28.35" hidden="false" customHeight="true" outlineLevel="0" collapsed="false">
      <c r="B276" s="62" t="n">
        <f aca="false">B275+1</f>
        <v>2173</v>
      </c>
      <c r="C276" s="63" t="n">
        <f aca="false">MOD(B276,19)+1</f>
        <v>8</v>
      </c>
      <c r="D276" s="72" t="n">
        <f aca="false">IF(D275+11&gt;=30,D275+11-30,IF(C276=1,D275+11+1,D275+11))</f>
        <v>16</v>
      </c>
    </row>
    <row r="277" customFormat="false" ht="28.35" hidden="false" customHeight="true" outlineLevel="0" collapsed="false">
      <c r="B277" s="62" t="n">
        <f aca="false">B276+1</f>
        <v>2174</v>
      </c>
      <c r="C277" s="63" t="n">
        <f aca="false">MOD(B277,19)+1</f>
        <v>9</v>
      </c>
      <c r="D277" s="72" t="n">
        <f aca="false">IF(D276+11&gt;=30,D276+11-30,IF(C277=1,D276+11+1,D276+11))</f>
        <v>27</v>
      </c>
    </row>
    <row r="278" customFormat="false" ht="28.35" hidden="false" customHeight="true" outlineLevel="0" collapsed="false">
      <c r="B278" s="62" t="n">
        <f aca="false">B277+1</f>
        <v>2175</v>
      </c>
      <c r="C278" s="63" t="n">
        <f aca="false">MOD(B278,19)+1</f>
        <v>10</v>
      </c>
      <c r="D278" s="72" t="n">
        <f aca="false">IF(D277+11&gt;=30,D277+11-30,IF(C278=1,D277+11+1,D277+11))</f>
        <v>8</v>
      </c>
    </row>
    <row r="279" customFormat="false" ht="28.35" hidden="false" customHeight="true" outlineLevel="0" collapsed="false">
      <c r="B279" s="62" t="n">
        <f aca="false">B278+1</f>
        <v>2176</v>
      </c>
      <c r="C279" s="63" t="n">
        <f aca="false">MOD(B279,19)+1</f>
        <v>11</v>
      </c>
      <c r="D279" s="72" t="n">
        <f aca="false">IF(D278+11&gt;=30,D278+11-30,IF(C279=1,D278+11+1,D278+11))</f>
        <v>19</v>
      </c>
    </row>
    <row r="280" customFormat="false" ht="28.35" hidden="false" customHeight="true" outlineLevel="0" collapsed="false">
      <c r="B280" s="62" t="n">
        <f aca="false">B279+1</f>
        <v>2177</v>
      </c>
      <c r="C280" s="63" t="n">
        <f aca="false">MOD(B280,19)+1</f>
        <v>12</v>
      </c>
      <c r="D280" s="72" t="n">
        <f aca="false">IF(D279+11&gt;=30,D279+11-30,IF(C280=1,D279+11+1,D279+11))</f>
        <v>0</v>
      </c>
    </row>
    <row r="281" customFormat="false" ht="28.35" hidden="false" customHeight="true" outlineLevel="0" collapsed="false">
      <c r="B281" s="62" t="n">
        <f aca="false">B280+1</f>
        <v>2178</v>
      </c>
      <c r="C281" s="63" t="n">
        <f aca="false">MOD(B281,19)+1</f>
        <v>13</v>
      </c>
      <c r="D281" s="72" t="n">
        <f aca="false">IF(D280+11&gt;=30,D280+11-30,IF(C281=1,D280+11+1,D280+11))</f>
        <v>11</v>
      </c>
    </row>
    <row r="282" customFormat="false" ht="28.35" hidden="false" customHeight="true" outlineLevel="0" collapsed="false">
      <c r="B282" s="62" t="n">
        <f aca="false">B281+1</f>
        <v>2179</v>
      </c>
      <c r="C282" s="63" t="n">
        <f aca="false">MOD(B282,19)+1</f>
        <v>14</v>
      </c>
      <c r="D282" s="72" t="n">
        <f aca="false">IF(D281+11&gt;=30,D281+11-30,IF(C282=1,D281+11+1,D281+11))</f>
        <v>22</v>
      </c>
    </row>
    <row r="283" customFormat="false" ht="28.35" hidden="false" customHeight="true" outlineLevel="0" collapsed="false">
      <c r="B283" s="62" t="n">
        <f aca="false">B282+1</f>
        <v>2180</v>
      </c>
      <c r="C283" s="63" t="n">
        <f aca="false">MOD(B283,19)+1</f>
        <v>15</v>
      </c>
      <c r="D283" s="72" t="n">
        <f aca="false">IF(D282+11&gt;=30,D282+11-30,IF(C283=1,D282+11+1,D282+11))</f>
        <v>3</v>
      </c>
    </row>
    <row r="284" customFormat="false" ht="28.35" hidden="false" customHeight="true" outlineLevel="0" collapsed="false">
      <c r="B284" s="62" t="n">
        <f aca="false">B283+1</f>
        <v>2181</v>
      </c>
      <c r="C284" s="63" t="n">
        <f aca="false">MOD(B284,19)+1</f>
        <v>16</v>
      </c>
      <c r="D284" s="72" t="n">
        <f aca="false">IF(D283+11&gt;=30,D283+11-30,IF(C284=1,D283+11+1,D283+11))</f>
        <v>14</v>
      </c>
    </row>
    <row r="285" customFormat="false" ht="28.35" hidden="false" customHeight="true" outlineLevel="0" collapsed="false">
      <c r="B285" s="62" t="n">
        <f aca="false">B284+1</f>
        <v>2182</v>
      </c>
      <c r="C285" s="63" t="n">
        <f aca="false">MOD(B285,19)+1</f>
        <v>17</v>
      </c>
      <c r="D285" s="72" t="n">
        <f aca="false">IF(D284+11&gt;=30,D284+11-30,IF(C285=1,D284+11+1,D284+11))</f>
        <v>25</v>
      </c>
    </row>
    <row r="286" customFormat="false" ht="28.35" hidden="false" customHeight="true" outlineLevel="0" collapsed="false">
      <c r="B286" s="62" t="n">
        <f aca="false">B285+1</f>
        <v>2183</v>
      </c>
      <c r="C286" s="63" t="n">
        <f aca="false">MOD(B286,19)+1</f>
        <v>18</v>
      </c>
      <c r="D286" s="72" t="n">
        <f aca="false">IF(D285+11&gt;=30,D285+11-30,IF(C286=1,D285+11+1,D285+11))</f>
        <v>6</v>
      </c>
    </row>
    <row r="287" customFormat="false" ht="28.35" hidden="false" customHeight="true" outlineLevel="0" collapsed="false">
      <c r="B287" s="62" t="n">
        <f aca="false">B286+1</f>
        <v>2184</v>
      </c>
      <c r="C287" s="63" t="n">
        <f aca="false">MOD(B287,19)+1</f>
        <v>19</v>
      </c>
      <c r="D287" s="72" t="n">
        <f aca="false">IF(D286+11&gt;=30,D286+11-30,IF(C287=1,D286+11+1,D286+11))</f>
        <v>17</v>
      </c>
    </row>
    <row r="288" customFormat="false" ht="28.35" hidden="false" customHeight="true" outlineLevel="0" collapsed="false">
      <c r="B288" s="62" t="n">
        <f aca="false">B287+1</f>
        <v>2185</v>
      </c>
      <c r="C288" s="63" t="n">
        <f aca="false">MOD(B288,19)+1</f>
        <v>1</v>
      </c>
      <c r="D288" s="72" t="n">
        <f aca="false">IF(D287+11&gt;=30,D287+11-30,IF(C288=1,D287+11+1,D287+11))</f>
        <v>29</v>
      </c>
    </row>
    <row r="289" customFormat="false" ht="28.35" hidden="false" customHeight="true" outlineLevel="0" collapsed="false">
      <c r="B289" s="62" t="n">
        <f aca="false">B288+1</f>
        <v>2186</v>
      </c>
      <c r="C289" s="63" t="n">
        <f aca="false">MOD(B289,19)+1</f>
        <v>2</v>
      </c>
      <c r="D289" s="72" t="n">
        <f aca="false">IF(D288+11&gt;=30,D288+11-30,IF(C289=1,D288+11+1,D288+11))</f>
        <v>10</v>
      </c>
    </row>
    <row r="290" customFormat="false" ht="28.35" hidden="false" customHeight="true" outlineLevel="0" collapsed="false">
      <c r="B290" s="62" t="n">
        <f aca="false">B289+1</f>
        <v>2187</v>
      </c>
      <c r="C290" s="63" t="n">
        <f aca="false">MOD(B290,19)+1</f>
        <v>3</v>
      </c>
      <c r="D290" s="72" t="n">
        <f aca="false">IF(D289+11&gt;=30,D289+11-30,IF(C290=1,D289+11+1,D289+11))</f>
        <v>21</v>
      </c>
    </row>
    <row r="291" customFormat="false" ht="28.35" hidden="false" customHeight="true" outlineLevel="0" collapsed="false">
      <c r="B291" s="62" t="n">
        <f aca="false">B290+1</f>
        <v>2188</v>
      </c>
      <c r="C291" s="63" t="n">
        <f aca="false">MOD(B291,19)+1</f>
        <v>4</v>
      </c>
      <c r="D291" s="72" t="n">
        <f aca="false">IF(D290+11&gt;=30,D290+11-30,IF(C291=1,D290+11+1,D290+11))</f>
        <v>2</v>
      </c>
    </row>
    <row r="292" customFormat="false" ht="28.35" hidden="false" customHeight="true" outlineLevel="0" collapsed="false">
      <c r="B292" s="62" t="n">
        <f aca="false">B291+1</f>
        <v>2189</v>
      </c>
      <c r="C292" s="63" t="n">
        <f aca="false">MOD(B292,19)+1</f>
        <v>5</v>
      </c>
      <c r="D292" s="72" t="n">
        <f aca="false">IF(D291+11&gt;=30,D291+11-30,IF(C292=1,D291+11+1,D291+11))</f>
        <v>13</v>
      </c>
    </row>
    <row r="293" customFormat="false" ht="28.35" hidden="false" customHeight="true" outlineLevel="0" collapsed="false">
      <c r="B293" s="62" t="n">
        <f aca="false">B292+1</f>
        <v>2190</v>
      </c>
      <c r="C293" s="63" t="n">
        <f aca="false">MOD(B293,19)+1</f>
        <v>6</v>
      </c>
      <c r="D293" s="72" t="n">
        <f aca="false">IF(D292+11&gt;=30,D292+11-30,IF(C293=1,D292+11+1,D292+11))</f>
        <v>24</v>
      </c>
    </row>
    <row r="294" customFormat="false" ht="28.35" hidden="false" customHeight="true" outlineLevel="0" collapsed="false">
      <c r="B294" s="62" t="n">
        <f aca="false">B293+1</f>
        <v>2191</v>
      </c>
      <c r="C294" s="63" t="n">
        <f aca="false">MOD(B294,19)+1</f>
        <v>7</v>
      </c>
      <c r="D294" s="72" t="n">
        <f aca="false">IF(D293+11&gt;=30,D293+11-30,IF(C294=1,D293+11+1,D293+11))</f>
        <v>5</v>
      </c>
    </row>
    <row r="295" customFormat="false" ht="28.35" hidden="false" customHeight="true" outlineLevel="0" collapsed="false">
      <c r="B295" s="62" t="n">
        <f aca="false">B294+1</f>
        <v>2192</v>
      </c>
      <c r="C295" s="63" t="n">
        <f aca="false">MOD(B295,19)+1</f>
        <v>8</v>
      </c>
      <c r="D295" s="72" t="n">
        <f aca="false">IF(D294+11&gt;=30,D294+11-30,IF(C295=1,D294+11+1,D294+11))</f>
        <v>16</v>
      </c>
    </row>
    <row r="296" customFormat="false" ht="28.35" hidden="false" customHeight="true" outlineLevel="0" collapsed="false">
      <c r="B296" s="62" t="n">
        <f aca="false">B295+1</f>
        <v>2193</v>
      </c>
      <c r="C296" s="63" t="n">
        <f aca="false">MOD(B296,19)+1</f>
        <v>9</v>
      </c>
      <c r="D296" s="72" t="n">
        <f aca="false">IF(D295+11&gt;=30,D295+11-30,IF(C296=1,D295+11+1,D295+11))</f>
        <v>27</v>
      </c>
    </row>
    <row r="297" customFormat="false" ht="28.35" hidden="false" customHeight="true" outlineLevel="0" collapsed="false">
      <c r="B297" s="62" t="n">
        <f aca="false">B296+1</f>
        <v>2194</v>
      </c>
      <c r="C297" s="63" t="n">
        <f aca="false">MOD(B297,19)+1</f>
        <v>10</v>
      </c>
      <c r="D297" s="72" t="n">
        <f aca="false">IF(D296+11&gt;=30,D296+11-30,IF(C297=1,D296+11+1,D296+11))</f>
        <v>8</v>
      </c>
    </row>
    <row r="298" customFormat="false" ht="28.35" hidden="false" customHeight="true" outlineLevel="0" collapsed="false">
      <c r="B298" s="62" t="n">
        <f aca="false">B297+1</f>
        <v>2195</v>
      </c>
      <c r="C298" s="63" t="n">
        <f aca="false">MOD(B298,19)+1</f>
        <v>11</v>
      </c>
      <c r="D298" s="72" t="n">
        <f aca="false">IF(D297+11&gt;=30,D297+11-30,IF(C298=1,D297+11+1,D297+11))</f>
        <v>19</v>
      </c>
    </row>
    <row r="299" customFormat="false" ht="28.35" hidden="false" customHeight="true" outlineLevel="0" collapsed="false">
      <c r="B299" s="62" t="n">
        <f aca="false">B298+1</f>
        <v>2196</v>
      </c>
      <c r="C299" s="63" t="n">
        <f aca="false">MOD(B299,19)+1</f>
        <v>12</v>
      </c>
      <c r="D299" s="72" t="n">
        <f aca="false">IF(D298+11&gt;=30,D298+11-30,IF(C299=1,D298+11+1,D298+11))</f>
        <v>0</v>
      </c>
    </row>
    <row r="300" customFormat="false" ht="28.35" hidden="false" customHeight="true" outlineLevel="0" collapsed="false">
      <c r="B300" s="62" t="n">
        <f aca="false">B299+1</f>
        <v>2197</v>
      </c>
      <c r="C300" s="63" t="n">
        <f aca="false">MOD(B300,19)+1</f>
        <v>13</v>
      </c>
      <c r="D300" s="72" t="n">
        <f aca="false">IF(D299+11&gt;=30,D299+11-30,IF(C300=1,D299+11+1,D299+11))</f>
        <v>11</v>
      </c>
    </row>
    <row r="301" customFormat="false" ht="28.35" hidden="false" customHeight="true" outlineLevel="0" collapsed="false">
      <c r="B301" s="62" t="n">
        <f aca="false">B300+1</f>
        <v>2198</v>
      </c>
      <c r="C301" s="63" t="n">
        <f aca="false">MOD(B301,19)+1</f>
        <v>14</v>
      </c>
      <c r="D301" s="72" t="n">
        <f aca="false">IF(D300+11&gt;=30,D300+11-30,IF(C301=1,D300+11+1,D300+11))</f>
        <v>22</v>
      </c>
    </row>
    <row r="302" customFormat="false" ht="28.35" hidden="false" customHeight="true" outlineLevel="0" collapsed="false">
      <c r="B302" s="62" t="n">
        <f aca="false">B301+1</f>
        <v>2199</v>
      </c>
      <c r="C302" s="63" t="n">
        <f aca="false">MOD(B302,19)+1</f>
        <v>15</v>
      </c>
      <c r="D302" s="72" t="n">
        <f aca="false">IF(D301+11&gt;=30,D301+11-30,IF(C302=1,D301+11+1,D301+11))</f>
        <v>3</v>
      </c>
    </row>
    <row r="303" customFormat="false" ht="12.75" hidden="false" customHeight="true" outlineLevel="0" collapsed="false"/>
    <row r="304" customFormat="false" ht="12.75" hidden="false" customHeight="true" outlineLevel="0" collapsed="false"/>
    <row r="305" customFormat="false" ht="12.75" hidden="false" customHeight="true" outlineLevel="0" collapsed="false"/>
  </sheetData>
  <sheetProtection sheet="true" objects="true" scenarios="true"/>
  <mergeCells count="10">
    <mergeCell ref="G2:H2"/>
    <mergeCell ref="J4:K4"/>
    <mergeCell ref="J5:K5"/>
    <mergeCell ref="L5:M5"/>
    <mergeCell ref="N5:P5"/>
    <mergeCell ref="J7:L7"/>
    <mergeCell ref="M7:O7"/>
    <mergeCell ref="I11:U19"/>
    <mergeCell ref="I22:U28"/>
    <mergeCell ref="I31:U38"/>
  </mergeCells>
  <printOptions headings="false" gridLines="false" gridLinesSet="true" horizontalCentered="true" verticalCentered="false"/>
  <pageMargins left="0.196527777777778" right="0.472222222222222" top="0.39375" bottom="0.39375" header="0.511805555555555" footer="0.511805555555555"/>
  <pageSetup paperSize="9" scale="54" firstPageNumber="1"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sheetPr filterMode="false">
    <tabColor rgb="FFFF3333"/>
    <pageSetUpPr fitToPage="false"/>
  </sheetPr>
  <dimension ref="B1:T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false" hidden="false" outlineLevel="0" max="9" min="1" style="0" width="11.52"/>
    <col collapsed="false" customWidth="true" hidden="false" outlineLevel="0" max="12" min="10" style="0" width="13.27"/>
    <col collapsed="false" customWidth="false" hidden="false" outlineLevel="0" max="1025" min="13" style="0" width="11.52"/>
  </cols>
  <sheetData>
    <row r="1" customFormat="false" ht="25.5" hidden="false" customHeight="true" outlineLevel="0" collapsed="false"/>
    <row r="2" customFormat="false" ht="25.5" hidden="false" customHeight="true" outlineLevel="0" collapsed="false"/>
    <row r="3" customFormat="false" ht="25.5" hidden="false" customHeight="true" outlineLevel="0" collapsed="false"/>
    <row r="4" customFormat="false" ht="34" hidden="false" customHeight="true" outlineLevel="0" collapsed="false">
      <c r="H4" s="100" t="s">
        <v>35</v>
      </c>
      <c r="I4" s="100"/>
      <c r="J4" s="100"/>
      <c r="K4" s="100"/>
      <c r="L4" s="100"/>
      <c r="M4" s="100" t="s">
        <v>36</v>
      </c>
      <c r="N4" s="100"/>
    </row>
    <row r="5" customFormat="false" ht="14.15" hidden="false" customHeight="true" outlineLevel="0" collapsed="false">
      <c r="H5" s="100"/>
      <c r="I5" s="100"/>
      <c r="J5" s="100"/>
      <c r="K5" s="100"/>
      <c r="L5" s="100"/>
      <c r="M5" s="100"/>
      <c r="N5" s="100"/>
    </row>
    <row r="6" customFormat="false" ht="25.5" hidden="false" customHeight="true" outlineLevel="0" collapsed="false">
      <c r="H6" s="100"/>
      <c r="I6" s="100"/>
      <c r="J6" s="100"/>
      <c r="K6" s="100"/>
      <c r="L6" s="100"/>
      <c r="M6" s="100"/>
      <c r="N6" s="100"/>
    </row>
    <row r="7" customFormat="false" ht="25.5" hidden="false" customHeight="true" outlineLevel="0" collapsed="false">
      <c r="H7" s="100"/>
      <c r="I7" s="100"/>
      <c r="J7" s="100"/>
      <c r="K7" s="100"/>
      <c r="L7" s="100"/>
      <c r="M7" s="100"/>
      <c r="N7" s="100"/>
    </row>
    <row r="11" customFormat="false" ht="25.5" hidden="false" customHeight="true" outlineLevel="0" collapsed="false">
      <c r="B11" s="101" t="s">
        <v>37</v>
      </c>
      <c r="C11" s="101"/>
      <c r="D11" s="101"/>
      <c r="E11" s="101"/>
      <c r="F11" s="101"/>
      <c r="G11" s="101"/>
      <c r="H11" s="101"/>
      <c r="I11" s="101"/>
      <c r="J11" s="101"/>
      <c r="L11" s="102" t="s">
        <v>38</v>
      </c>
      <c r="M11" s="102"/>
      <c r="N11" s="102"/>
      <c r="O11" s="102"/>
      <c r="P11" s="102"/>
      <c r="Q11" s="102"/>
      <c r="R11" s="102"/>
      <c r="S11" s="102"/>
      <c r="T11" s="102"/>
    </row>
    <row r="12" customFormat="false" ht="25.5" hidden="false" customHeight="true" outlineLevel="0" collapsed="false">
      <c r="B12" s="101"/>
      <c r="C12" s="101"/>
      <c r="D12" s="101"/>
      <c r="E12" s="101"/>
      <c r="F12" s="101"/>
      <c r="G12" s="101"/>
      <c r="H12" s="101"/>
      <c r="I12" s="101"/>
      <c r="J12" s="101"/>
      <c r="L12" s="102"/>
      <c r="M12" s="102"/>
      <c r="N12" s="102"/>
      <c r="O12" s="102"/>
      <c r="P12" s="102"/>
      <c r="Q12" s="102"/>
      <c r="R12" s="102"/>
      <c r="S12" s="102"/>
      <c r="T12" s="102"/>
    </row>
    <row r="13" customFormat="false" ht="25.5" hidden="false" customHeight="true" outlineLevel="0" collapsed="false">
      <c r="B13" s="101"/>
      <c r="C13" s="101"/>
      <c r="D13" s="101"/>
      <c r="E13" s="101"/>
      <c r="F13" s="101"/>
      <c r="G13" s="101"/>
      <c r="H13" s="101"/>
      <c r="I13" s="101"/>
      <c r="J13" s="101"/>
      <c r="L13" s="102"/>
      <c r="M13" s="102"/>
      <c r="N13" s="102"/>
      <c r="O13" s="102"/>
      <c r="P13" s="102"/>
      <c r="Q13" s="102"/>
      <c r="R13" s="102"/>
      <c r="S13" s="102"/>
      <c r="T13" s="102"/>
    </row>
    <row r="14" customFormat="false" ht="25.5" hidden="false" customHeight="true" outlineLevel="0" collapsed="false">
      <c r="B14" s="101"/>
      <c r="C14" s="101"/>
      <c r="D14" s="101"/>
      <c r="E14" s="101"/>
      <c r="F14" s="101"/>
      <c r="G14" s="101"/>
      <c r="H14" s="101"/>
      <c r="I14" s="101"/>
      <c r="J14" s="101"/>
      <c r="L14" s="102"/>
      <c r="M14" s="102"/>
      <c r="N14" s="102"/>
      <c r="O14" s="102"/>
      <c r="P14" s="102"/>
      <c r="Q14" s="102"/>
      <c r="R14" s="102"/>
      <c r="S14" s="102"/>
      <c r="T14" s="102"/>
    </row>
    <row r="15" customFormat="false" ht="25.5" hidden="false" customHeight="true" outlineLevel="0" collapsed="false">
      <c r="B15" s="101"/>
      <c r="C15" s="101"/>
      <c r="D15" s="101"/>
      <c r="E15" s="101"/>
      <c r="F15" s="101"/>
      <c r="G15" s="101"/>
      <c r="H15" s="101"/>
      <c r="I15" s="101"/>
      <c r="J15" s="101"/>
      <c r="L15" s="102"/>
      <c r="M15" s="102"/>
      <c r="N15" s="102"/>
      <c r="O15" s="102"/>
      <c r="P15" s="102"/>
      <c r="Q15" s="102"/>
      <c r="R15" s="102"/>
      <c r="S15" s="102"/>
      <c r="T15" s="102"/>
    </row>
    <row r="20" customFormat="false" ht="25.5" hidden="false" customHeight="true" outlineLevel="0" collapsed="false">
      <c r="C20" s="103" t="s">
        <v>39</v>
      </c>
      <c r="D20" s="103"/>
      <c r="E20" s="103"/>
      <c r="F20" s="103"/>
      <c r="G20" s="103"/>
      <c r="H20" s="103"/>
      <c r="I20" s="103"/>
      <c r="M20" s="104" t="s">
        <v>40</v>
      </c>
      <c r="N20" s="104"/>
      <c r="O20" s="104"/>
      <c r="P20" s="104"/>
      <c r="Q20" s="104"/>
      <c r="R20" s="104"/>
      <c r="S20" s="104"/>
    </row>
    <row r="21" customFormat="false" ht="25.5" hidden="false" customHeight="true" outlineLevel="0" collapsed="false">
      <c r="C21" s="103"/>
      <c r="D21" s="103"/>
      <c r="E21" s="103"/>
      <c r="F21" s="103"/>
      <c r="G21" s="103"/>
      <c r="H21" s="103"/>
      <c r="I21" s="103"/>
      <c r="M21" s="104"/>
      <c r="N21" s="104"/>
      <c r="O21" s="104"/>
      <c r="P21" s="104"/>
      <c r="Q21" s="104"/>
      <c r="R21" s="104"/>
      <c r="S21" s="104"/>
    </row>
    <row r="22" customFormat="false" ht="25.5" hidden="false" customHeight="true" outlineLevel="0" collapsed="false">
      <c r="C22" s="103"/>
      <c r="D22" s="103"/>
      <c r="E22" s="103"/>
      <c r="F22" s="103"/>
      <c r="G22" s="103"/>
      <c r="H22" s="103"/>
      <c r="I22" s="103"/>
      <c r="M22" s="104"/>
      <c r="N22" s="104"/>
      <c r="O22" s="104"/>
      <c r="P22" s="104"/>
      <c r="Q22" s="104"/>
      <c r="R22" s="104"/>
      <c r="S22" s="104"/>
    </row>
    <row r="26" customFormat="false" ht="25.5" hidden="false" customHeight="true" outlineLevel="0" collapsed="false">
      <c r="C26" s="8"/>
      <c r="J26" s="105"/>
      <c r="K26" s="106" t="s">
        <v>41</v>
      </c>
      <c r="L26" s="105"/>
    </row>
    <row r="27" customFormat="false" ht="25.5" hidden="false" customHeight="true" outlineLevel="0" collapsed="false">
      <c r="J27" s="107" t="s">
        <v>42</v>
      </c>
      <c r="K27" s="107"/>
      <c r="L27" s="107"/>
    </row>
    <row r="30" customFormat="false" ht="25.5" hidden="false" customHeight="true" outlineLevel="0" collapsed="false">
      <c r="B30" s="108" t="s">
        <v>43</v>
      </c>
      <c r="C30" s="108"/>
      <c r="D30" s="108"/>
    </row>
    <row r="31" customFormat="false" ht="25.5" hidden="false" customHeight="true" outlineLevel="0" collapsed="false">
      <c r="B31" s="109" t="s">
        <v>44</v>
      </c>
      <c r="C31" s="109"/>
      <c r="D31" s="109"/>
    </row>
    <row r="32" customFormat="false" ht="25.5" hidden="false" customHeight="true" outlineLevel="0" collapsed="false"/>
  </sheetData>
  <sheetProtection sheet="true" objects="true" scenarios="true"/>
  <mergeCells count="8">
    <mergeCell ref="H4:N7"/>
    <mergeCell ref="B11:J15"/>
    <mergeCell ref="L11:T15"/>
    <mergeCell ref="C20:I22"/>
    <mergeCell ref="M20:S22"/>
    <mergeCell ref="J27:L27"/>
    <mergeCell ref="B30:D30"/>
    <mergeCell ref="B31:D31"/>
  </mergeCells>
  <hyperlinks>
    <hyperlink ref="H4" r:id="rId1" display="http://creativecommons.org/licenses/by-sa/4.0/"/>
    <hyperlink ref="M4" r:id="rId2" display="http://creativecommons.org/licenses/by-sa/4.0/"/>
    <hyperlink ref="J27" r:id="rId3" display="mailto:arck-a.borghini@libero.it"/>
    <hyperlink ref="B31" r:id="rId4" display="http://www.libresoftwareclub.it/"/>
  </hyperlinks>
  <printOptions headings="false" gridLines="false" gridLinesSet="true" horizontalCentered="true" verticalCentered="false"/>
  <pageMargins left="0.196527777777778" right="0.472222222222222" top="0.39375" bottom="0.39375" header="0.511805555555555" footer="0.511805555555555"/>
  <pageSetup paperSize="9" scale="54" firstPageNumber="1"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5"/>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2019-01-27T17:10:42Z</dcterms:created>
  <dc:creator/>
  <dc:description/>
  <dc:language>en-US</dc:language>
  <cp:lastModifiedBy/>
  <cp:revision>1</cp:revision>
  <dc:subject/>
  <dc:title/>
</cp:coreProperties>
</file>