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xl/media/image1.jpeg" ContentType="image/jpe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omments2.xml" ContentType="application/vnd.openxmlformats-officedocument.spreadsheetml.comments+xml"/>
  <Override PartName="/xl/drawings/_rels/drawing1.xml.rels" ContentType="application/vnd.openxmlformats-package.relationships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drawings/vmlDrawing1.vml" ContentType="application/vnd.openxmlformats-officedocument.vmlDrawing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VOICE" sheetId="1" state="visible" r:id="rId2"/>
    <sheet name="ARTICLES" sheetId="2" state="visible" r:id="rId3"/>
    <sheet name="ADDRESSES" sheetId="3" state="visible" r:id="rId4"/>
    <sheet name="COMPANY INFO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/>
  </authors>
  <commentList>
    <comment ref="B10" authorId="0">
      <text>
        <r>
          <rPr>
            <sz val="10"/>
            <color rgb="FF000000"/>
            <rFont val="Arial"/>
            <family val="0"/>
          </rPr>
          <t xml:space="preserve">Enter client abbreviation from ADDRESSES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3</xdr:col>
                <xdr:colOff>0</xdr:colOff>
                <xdr:row>6</xdr:row>
                <xdr:rowOff>4</xdr:rowOff>
              </xdr:from>
              <xdr:to>
                <xdr:col>4</xdr:col>
                <xdr:colOff>-23</xdr:colOff>
                <xdr:row>9</xdr:row>
                <xdr:rowOff>8</xdr:rowOff>
              </xdr:to>
            </anchor>
          </commentPr>
        </mc:Choice>
        <mc:Fallback/>
      </mc:AlternateContent>
    </comment>
    <comment ref="B16" authorId="0">
      <text>
        <r>
          <rPr>
            <sz val="10"/>
            <color rgb="FF000000"/>
            <rFont val="Arial"/>
            <family val="0"/>
          </rPr>
          <t xml:space="preserve">Insert date of purchase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3</xdr:col>
                <xdr:colOff>0</xdr:colOff>
                <xdr:row>12</xdr:row>
                <xdr:rowOff>8</xdr:rowOff>
              </xdr:from>
              <xdr:to>
                <xdr:col>4</xdr:col>
                <xdr:colOff>-23</xdr:colOff>
                <xdr:row>14</xdr:row>
                <xdr:rowOff>2</xdr:rowOff>
              </xdr:to>
            </anchor>
          </commentPr>
        </mc:Choice>
        <mc:Fallback/>
      </mc:AlternateContent>
    </comment>
    <comment ref="B31" authorId="0">
      <text>
        <r>
          <rPr>
            <sz val="10"/>
            <color rgb="FF000000"/>
            <rFont val="Arial"/>
            <family val="0"/>
          </rPr>
          <t xml:space="preserve">This line reserved for discounts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3</xdr:col>
                <xdr:colOff>0</xdr:colOff>
                <xdr:row>27</xdr:row>
                <xdr:rowOff>10</xdr:rowOff>
              </xdr:from>
              <xdr:to>
                <xdr:col>4</xdr:col>
                <xdr:colOff>-24</xdr:colOff>
                <xdr:row>29</xdr:row>
                <xdr:rowOff>18</xdr:rowOff>
              </xdr:to>
            </anchor>
          </commentPr>
        </mc:Choice>
        <mc:Fallback/>
      </mc:AlternateContent>
    </comment>
    <comment ref="C10" authorId="0">
      <text>
        <r>
          <rPr>
            <sz val="10"/>
            <color rgb="FF000000"/>
            <rFont val="Arial"/>
            <family val="0"/>
          </rPr>
          <t xml:space="preserve">Insert CR for credit invoice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3</xdr:col>
                <xdr:colOff>21</xdr:colOff>
                <xdr:row>6</xdr:row>
                <xdr:rowOff>4</xdr:rowOff>
              </xdr:from>
              <xdr:to>
                <xdr:col>4</xdr:col>
                <xdr:colOff>-2</xdr:colOff>
                <xdr:row>8</xdr:row>
                <xdr:rowOff>0</xdr:rowOff>
              </xdr:to>
            </anchor>
          </commentPr>
        </mc:Choice>
        <mc:Fallback/>
      </mc:AlternateContent>
    </comment>
    <comment ref="I11" authorId="0">
      <text>
        <r>
          <rPr>
            <sz val="10"/>
            <color rgb="FF000000"/>
            <rFont val="Arial"/>
            <family val="0"/>
          </rPr>
          <t xml:space="preserve">Enter invoice number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9</xdr:col>
                <xdr:colOff>82</xdr:colOff>
                <xdr:row>10</xdr:row>
                <xdr:rowOff>0</xdr:rowOff>
              </xdr:from>
              <xdr:to>
                <xdr:col>11</xdr:col>
                <xdr:colOff>23</xdr:colOff>
                <xdr:row>11</xdr:row>
                <xdr:rowOff>17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/>
  </authors>
  <commentList>
    <comment ref="D2" authorId="0">
      <text>
        <r>
          <rPr>
            <sz val="10"/>
            <color rgb="FF000000"/>
            <rFont val="Arial"/>
            <family val="0"/>
          </rPr>
          <t xml:space="preserve">0, l or h, L or H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4</xdr:col>
                <xdr:colOff>21</xdr:colOff>
                <xdr:row>0</xdr:row>
                <xdr:rowOff>0</xdr:rowOff>
              </xdr:from>
              <xdr:to>
                <xdr:col>5</xdr:col>
                <xdr:colOff>45</xdr:colOff>
                <xdr:row>1</xdr:row>
                <xdr:rowOff>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/>
  </authors>
  <commentList>
    <comment ref="C7" authorId="0">
      <text>
        <r>
          <rPr>
            <sz val="10"/>
            <color rgb="FF000000"/>
            <rFont val="Arial"/>
            <family val="0"/>
          </rPr>
          <t xml:space="preserve">Insert your value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3</xdr:col>
                <xdr:colOff>21</xdr:colOff>
                <xdr:row>2</xdr:row>
                <xdr:rowOff>10</xdr:rowOff>
              </xdr:from>
              <xdr:to>
                <xdr:col>5</xdr:col>
                <xdr:colOff>21</xdr:colOff>
                <xdr:row>3</xdr:row>
                <xdr:rowOff>17</xdr:rowOff>
              </xdr:to>
            </anchor>
          </commentPr>
        </mc:Choice>
        <mc:Fallback/>
      </mc:AlternateContent>
    </comment>
    <comment ref="C8" authorId="0">
      <text>
        <r>
          <rPr>
            <sz val="10"/>
            <color rgb="FF000000"/>
            <rFont val="Arial"/>
            <family val="0"/>
          </rPr>
          <t xml:space="preserve">Insert your value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3</xdr:col>
                <xdr:colOff>21</xdr:colOff>
                <xdr:row>3</xdr:row>
                <xdr:rowOff>10</xdr:rowOff>
              </xdr:from>
              <xdr:to>
                <xdr:col>5</xdr:col>
                <xdr:colOff>21</xdr:colOff>
                <xdr:row>4</xdr:row>
                <xdr:rowOff>17</xdr:rowOff>
              </xdr:to>
            </anchor>
          </commentPr>
        </mc:Choice>
        <mc:Fallback/>
      </mc:AlternateContent>
    </comment>
    <comment ref="C9" authorId="0">
      <text>
        <r>
          <rPr>
            <sz val="10"/>
            <color rgb="FF000000"/>
            <rFont val="Arial"/>
            <family val="0"/>
          </rPr>
          <t xml:space="preserve">Insert your value</t>
        </r>
      </text>
      <mc:AlternateContent>
        <mc:Choice Requires="v2">
          <commentPr autoFill="true" autoScale="false" colHidden="false" locked="false" rowHidden="false" textHAlign="justify" textVAlign="justify">
            <anchor moveWithCells="false" sizeWithCells="false">
              <xdr:from>
                <xdr:col>3</xdr:col>
                <xdr:colOff>21</xdr:colOff>
                <xdr:row>4</xdr:row>
                <xdr:rowOff>10</xdr:rowOff>
              </xdr:from>
              <xdr:to>
                <xdr:col>5</xdr:col>
                <xdr:colOff>21</xdr:colOff>
                <xdr:row>5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<sst xmlns="http://schemas.openxmlformats.org/spreadsheetml/2006/main" count="122" uniqueCount="108">
  <si>
    <t xml:space="preserve">I N V O I C E</t>
  </si>
  <si>
    <t xml:space="preserve">one</t>
  </si>
  <si>
    <t xml:space="preserve">-</t>
  </si>
  <si>
    <t xml:space="preserve">DATE: </t>
  </si>
  <si>
    <t xml:space="preserve">INVOICE NR: </t>
  </si>
  <si>
    <t xml:space="preserve">2016-1014</t>
  </si>
  <si>
    <t xml:space="preserve">PAYMENT DATE: </t>
  </si>
  <si>
    <t xml:space="preserve">DATE</t>
  </si>
  <si>
    <t xml:space="preserve">DESCRIPTION</t>
  </si>
  <si>
    <t xml:space="preserve">QUANT</t>
  </si>
  <si>
    <t xml:space="preserve">PRICE </t>
  </si>
  <si>
    <t xml:space="preserve">VAT</t>
  </si>
  <si>
    <t xml:space="preserve">TOTAL </t>
  </si>
  <si>
    <t xml:space="preserve">FREE TEXT, e.g. Your purchase order # abc123</t>
  </si>
  <si>
    <t xml:space="preserve">cof</t>
  </si>
  <si>
    <t xml:space="preserve">tea</t>
  </si>
  <si>
    <t xml:space="preserve">wine</t>
  </si>
  <si>
    <t xml:space="preserve">s1</t>
  </si>
  <si>
    <t xml:space="preserve">p</t>
  </si>
  <si>
    <t xml:space="preserve">SUBTOTAL</t>
  </si>
  <si>
    <t xml:space="preserve">over</t>
  </si>
  <si>
    <t xml:space="preserve">TOTAL</t>
  </si>
  <si>
    <t xml:space="preserve">abbrev</t>
  </si>
  <si>
    <t xml:space="preserve">article</t>
  </si>
  <si>
    <t xml:space="preserve">price</t>
  </si>
  <si>
    <t xml:space="preserve">tax / vat</t>
  </si>
  <si>
    <t xml:space="preserve">Cup of tea</t>
  </si>
  <si>
    <t xml:space="preserve">l</t>
  </si>
  <si>
    <t xml:space="preserve">articles can be entered in any order and DO NOT have to be sorted</t>
  </si>
  <si>
    <t xml:space="preserve">Cup of coffee</t>
  </si>
  <si>
    <t xml:space="preserve">Glass of wine</t>
  </si>
  <si>
    <t xml:space="preserve">h</t>
  </si>
  <si>
    <t xml:space="preserve">Staff time cat. 1, in hours</t>
  </si>
  <si>
    <t xml:space="preserve">afkorting</t>
  </si>
  <si>
    <t xml:space="preserve">naam</t>
  </si>
  <si>
    <t xml:space="preserve">tav</t>
  </si>
  <si>
    <t xml:space="preserve">adres</t>
  </si>
  <si>
    <t xml:space="preserve">pcode</t>
  </si>
  <si>
    <t xml:space="preserve">plaats</t>
  </si>
  <si>
    <t xml:space="preserve">email</t>
  </si>
  <si>
    <t xml:space="preserve">ABC Company</t>
  </si>
  <si>
    <t xml:space="preserve">attn. John Doe</t>
  </si>
  <si>
    <t xml:space="preserve">Great Boulevard 123</t>
  </si>
  <si>
    <t xml:space="preserve">12345 ABC</t>
  </si>
  <si>
    <t xml:space="preserve">Anytown</t>
  </si>
  <si>
    <t xml:space="preserve">info@anycompany.com</t>
  </si>
  <si>
    <t xml:space="preserve">addresses can be entered in any order and DO NOT have to be sorted</t>
  </si>
  <si>
    <t xml:space="preserve">two</t>
  </si>
  <si>
    <t xml:space="preserve">XYZ Enterprise</t>
  </si>
  <si>
    <t xml:space="preserve">attn. Jane Doe</t>
  </si>
  <si>
    <t xml:space="preserve">Grand Estate Road 345</t>
  </si>
  <si>
    <t xml:space="preserve">56789  DEF</t>
  </si>
  <si>
    <t xml:space="preserve">Someplace</t>
  </si>
  <si>
    <t xml:space="preserve">jane@xyz.com</t>
  </si>
  <si>
    <t xml:space="preserve">Invoice payable in </t>
  </si>
  <si>
    <t xml:space="preserve">days</t>
  </si>
  <si>
    <t xml:space="preserve">PRICES INCLUDE VAT ??</t>
  </si>
  <si>
    <t xml:space="preserve">i</t>
  </si>
  <si>
    <t xml:space="preserve">i = inclusive of VAT, e = exclusive of VAT</t>
  </si>
  <si>
    <t xml:space="preserve">TAX ON ARTICLE – VAT</t>
  </si>
  <si>
    <t xml:space="preserve">Tax 1</t>
  </si>
  <si>
    <t xml:space="preserve">%</t>
  </si>
  <si>
    <t xml:space="preserve">Tax 2</t>
  </si>
  <si>
    <t xml:space="preserve">L</t>
  </si>
  <si>
    <t xml:space="preserve">Tax 3</t>
  </si>
  <si>
    <t xml:space="preserve">H</t>
  </si>
  <si>
    <t xml:space="preserve">TAX INCLUDED IN PRICE</t>
  </si>
  <si>
    <t xml:space="preserve">y</t>
  </si>
  <si>
    <t xml:space="preserve">y = YES, n = NO</t>
  </si>
  <si>
    <t xml:space="preserve">SALES TAX</t>
  </si>
  <si>
    <t xml:space="preserve">added to total of invoice, 0 (zero) when NOT applicable</t>
  </si>
  <si>
    <t xml:space="preserve">MESSAGE BEFORE TOTAL</t>
  </si>
  <si>
    <t xml:space="preserve">Line 1</t>
  </si>
  <si>
    <t xml:space="preserve">On invoices below €100 we add €7,50 admin costs.</t>
  </si>
  <si>
    <t xml:space="preserve">Line 2</t>
  </si>
  <si>
    <t xml:space="preserve">Add your second line of text here.</t>
  </si>
  <si>
    <t xml:space="preserve">MESSAGE BELOW TOTAL</t>
  </si>
  <si>
    <t xml:space="preserve">Please pay this invoice within 14 days on our bank account # 123 456 789</t>
  </si>
  <si>
    <t xml:space="preserve">stating the invoice number.</t>
  </si>
  <si>
    <t xml:space="preserve">Line 3</t>
  </si>
  <si>
    <t xml:space="preserve">Line 4</t>
  </si>
  <si>
    <t xml:space="preserve">For enquiries about this invoice contact Mary Whatshername </t>
  </si>
  <si>
    <t xml:space="preserve">Line 5</t>
  </si>
  <si>
    <t xml:space="preserve">at 01-234,456 or mary@company.com</t>
  </si>
  <si>
    <t xml:space="preserve">DISCOUNT</t>
  </si>
  <si>
    <t xml:space="preserve">percentage or amount??</t>
  </si>
  <si>
    <t xml:space="preserve">P=percentage, A = amount</t>
  </si>
  <si>
    <t xml:space="preserve">not implemented yet</t>
  </si>
  <si>
    <t xml:space="preserve">TEXT IN FOOTER LINE 1</t>
  </si>
  <si>
    <t xml:space="preserve">company name</t>
  </si>
  <si>
    <t xml:space="preserve">My Company</t>
  </si>
  <si>
    <t xml:space="preserve">company address</t>
  </si>
  <si>
    <t xml:space="preserve">ABC street 123</t>
  </si>
  <si>
    <t xml:space="preserve">company postal code</t>
  </si>
  <si>
    <t xml:space="preserve">1234 AB</t>
  </si>
  <si>
    <t xml:space="preserve">company town</t>
  </si>
  <si>
    <t xml:space="preserve">Anyplace</t>
  </si>
  <si>
    <t xml:space="preserve">company country</t>
  </si>
  <si>
    <t xml:space="preserve">Netherlands</t>
  </si>
  <si>
    <t xml:space="preserve">TEXT IN FOOTER LINE 2</t>
  </si>
  <si>
    <t xml:space="preserve">contact email</t>
  </si>
  <si>
    <t xml:space="preserve">info@mycompany.com</t>
  </si>
  <si>
    <t xml:space="preserve">bank account number</t>
  </si>
  <si>
    <t xml:space="preserve">BANK 123 456 7890</t>
  </si>
  <si>
    <t xml:space="preserve">VAT / tax number</t>
  </si>
  <si>
    <t xml:space="preserve">TAX 123 456 </t>
  </si>
  <si>
    <t xml:space="preserve">chamber of commerce number</t>
  </si>
  <si>
    <t xml:space="preserve">CoC 987 654 321</t>
  </si>
</sst>
</file>

<file path=xl/styles.xml><?xml version="1.0" encoding="utf-8"?>
<styleSheet xmlns="http://schemas.openxmlformats.org/spreadsheetml/2006/main">
  <numFmts count="7">
    <numFmt numFmtId="164" formatCode="0.00%"/>
    <numFmt numFmtId="165" formatCode="General"/>
    <numFmt numFmtId="166" formatCode="MMM\ D&quot;, &quot;YYYY"/>
    <numFmt numFmtId="167" formatCode="0"/>
    <numFmt numFmtId="168" formatCode="MMM\ DD"/>
    <numFmt numFmtId="169" formatCode="#,##0.00\ [$€-407];[RED]\-#,##0.00\ [$€-407]"/>
    <numFmt numFmtId="170" formatCode="#,##0;[RED]\-#,##0"/>
  </numFmts>
  <fonts count="46">
    <font>
      <sz val="10"/>
      <color rgb="FF00000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</font>
    <font>
      <sz val="18"/>
      <color rgb="FF000000"/>
      <name val="Arial"/>
      <family val="0"/>
    </font>
    <font>
      <sz val="12"/>
      <color rgb="FF000000"/>
      <name val="Arial"/>
      <family val="0"/>
    </font>
    <font>
      <sz val="10"/>
      <color rgb="FF333333"/>
      <name val="Arial"/>
      <family val="0"/>
    </font>
    <font>
      <i val="true"/>
      <sz val="10"/>
      <color rgb="FF808080"/>
      <name val="Arial"/>
      <family val="0"/>
    </font>
    <font>
      <u val="single"/>
      <sz val="10"/>
      <color rgb="FF0000EE"/>
      <name val="Arial"/>
      <family val="0"/>
    </font>
    <font>
      <sz val="10"/>
      <color rgb="FF006600"/>
      <name val="Arial"/>
      <family val="0"/>
    </font>
    <font>
      <sz val="10"/>
      <color rgb="FF996600"/>
      <name val="Arial"/>
      <family val="0"/>
    </font>
    <font>
      <sz val="10"/>
      <color rgb="FFCC0000"/>
      <name val="Arial"/>
      <family val="0"/>
    </font>
    <font>
      <b val="true"/>
      <sz val="10"/>
      <color rgb="FFFFFFFF"/>
      <name val="Arial"/>
      <family val="0"/>
    </font>
    <font>
      <b val="true"/>
      <sz val="10"/>
      <color rgb="FF000000"/>
      <name val="Arial"/>
      <family val="0"/>
    </font>
    <font>
      <sz val="10"/>
      <color rgb="FFFFFFFF"/>
      <name val="Arial"/>
      <family val="0"/>
    </font>
    <font>
      <sz val="10"/>
      <name val="Alte haas grotesk"/>
      <family val="0"/>
    </font>
    <font>
      <b val="true"/>
      <sz val="12"/>
      <color rgb="FF000000"/>
      <name val="Alte haas grotesk"/>
      <family val="0"/>
    </font>
    <font>
      <sz val="24"/>
      <color rgb="FF000000"/>
      <name val="Alte haas grotesk"/>
      <family val="0"/>
    </font>
    <font>
      <sz val="11"/>
      <color rgb="FF000000"/>
      <name val="Alte haas grotesk"/>
      <family val="0"/>
    </font>
    <font>
      <sz val="36"/>
      <color rgb="FFC05800"/>
      <name val="Alte haas grotesk"/>
      <family val="0"/>
    </font>
    <font>
      <sz val="7"/>
      <color rgb="FF000000"/>
      <name val="Alte haas grotesk"/>
      <family val="0"/>
    </font>
    <font>
      <b val="true"/>
      <u val="single"/>
      <sz val="10"/>
      <name val="Arial"/>
      <family val="2"/>
    </font>
    <font>
      <b val="true"/>
      <sz val="12"/>
      <color rgb="FFC06616"/>
      <name val="Alte haas grotesk"/>
      <family val="0"/>
    </font>
    <font>
      <sz val="10"/>
      <name val="Arial"/>
      <family val="2"/>
    </font>
    <font>
      <b val="true"/>
      <sz val="24"/>
      <color rgb="FFC06616"/>
      <name val="Alte haas grotesk"/>
      <family val="0"/>
    </font>
    <font>
      <b val="true"/>
      <sz val="24"/>
      <color rgb="FFCC3300"/>
      <name val="Alte haas grotesk"/>
      <family val="0"/>
    </font>
    <font>
      <sz val="27"/>
      <color rgb="FF0066CC"/>
      <name val="Arial"/>
      <family val="2"/>
    </font>
    <font>
      <sz val="6"/>
      <name val="Arial"/>
      <family val="2"/>
    </font>
    <font>
      <sz val="11"/>
      <name val="Arial"/>
      <family val="2"/>
    </font>
    <font>
      <sz val="27"/>
      <name val="Arial"/>
      <family val="2"/>
    </font>
    <font>
      <b val="true"/>
      <sz val="10"/>
      <name val="Arial"/>
      <family val="2"/>
    </font>
    <font>
      <sz val="12"/>
      <name val="Alte haas grotesk"/>
      <family val="0"/>
    </font>
    <font>
      <sz val="11"/>
      <name val="Alte haas grotesk"/>
      <family val="0"/>
    </font>
    <font>
      <b val="true"/>
      <sz val="10"/>
      <name val="Alte haas grotesk"/>
      <family val="0"/>
    </font>
    <font>
      <b val="true"/>
      <sz val="9"/>
      <name val="Arial"/>
      <family val="2"/>
    </font>
    <font>
      <sz val="7"/>
      <name val="Arial"/>
      <family val="2"/>
    </font>
    <font>
      <b val="true"/>
      <sz val="10"/>
      <color rgb="FF95231F"/>
      <name val="Arial"/>
      <family val="2"/>
    </font>
    <font>
      <sz val="6"/>
      <color rgb="FF000000"/>
      <name val="Arial"/>
      <family val="2"/>
    </font>
    <font>
      <sz val="8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lte haas grotesk"/>
      <family val="0"/>
    </font>
    <font>
      <b val="true"/>
      <sz val="10"/>
      <color rgb="FFBC312E"/>
      <name val="Arial"/>
      <family val="2"/>
    </font>
    <font>
      <b val="true"/>
      <sz val="10"/>
      <name val="Arial"/>
      <family val="0"/>
    </font>
    <font>
      <b val="true"/>
      <sz val="10"/>
      <color rgb="FFCE181E"/>
      <name val="Arial"/>
      <family val="0"/>
    </font>
    <font>
      <sz val="10"/>
      <color rgb="FFCE181E"/>
      <name val="Arial"/>
      <family val="0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</borders>
  <cellStyleXfs count="37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6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7" fillId="2" borderId="1" applyFont="true" applyBorder="true" applyAlignment="true" applyProtection="false">
      <alignment horizontal="general" vertical="bottom" textRotation="0" wrapText="false" indent="0" shrinkToFit="false"/>
    </xf>
    <xf numFmtId="165" fontId="8" fillId="0" borderId="0" applyFont="true" applyBorder="false" applyAlignment="true" applyProtection="false">
      <alignment horizontal="general" vertical="bottom" textRotation="0" wrapText="false" indent="0" shrinkToFit="false"/>
    </xf>
    <xf numFmtId="165" fontId="9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10" fillId="3" borderId="0" applyFont="true" applyBorder="false" applyAlignment="true" applyProtection="false">
      <alignment horizontal="general" vertical="bottom" textRotation="0" wrapText="false" indent="0" shrinkToFit="false"/>
    </xf>
    <xf numFmtId="165" fontId="11" fillId="2" borderId="0" applyFont="true" applyBorder="false" applyAlignment="true" applyProtection="false">
      <alignment horizontal="general" vertical="bottom" textRotation="0" wrapText="false" indent="0" shrinkToFit="false"/>
    </xf>
    <xf numFmtId="165" fontId="12" fillId="4" borderId="0" applyFont="true" applyBorder="false" applyAlignment="true" applyProtection="false">
      <alignment horizontal="general" vertical="bottom" textRotation="0" wrapText="false" indent="0" shrinkToFit="false"/>
    </xf>
    <xf numFmtId="165" fontId="12" fillId="0" borderId="0" applyFont="true" applyBorder="false" applyAlignment="true" applyProtection="false">
      <alignment horizontal="general" vertical="bottom" textRotation="0" wrapText="false" indent="0" shrinkToFit="false"/>
    </xf>
    <xf numFmtId="165" fontId="13" fillId="5" borderId="0" applyFont="true" applyBorder="false" applyAlignment="true" applyProtection="false">
      <alignment horizontal="general" vertical="bottom" textRotation="0" wrapText="false" indent="0" shrinkToFit="false"/>
    </xf>
    <xf numFmtId="165" fontId="14" fillId="0" borderId="0" applyFont="true" applyBorder="false" applyAlignment="true" applyProtection="false">
      <alignment horizontal="general" vertical="bottom" textRotation="0" wrapText="false" indent="0" shrinkToFit="false"/>
    </xf>
    <xf numFmtId="165" fontId="15" fillId="6" borderId="0" applyFont="true" applyBorder="false" applyAlignment="true" applyProtection="false">
      <alignment horizontal="general" vertical="bottom" textRotation="0" wrapText="false" indent="0" shrinkToFit="false"/>
    </xf>
    <xf numFmtId="165" fontId="15" fillId="7" borderId="0" applyFont="true" applyBorder="false" applyAlignment="true" applyProtection="false">
      <alignment horizontal="general" vertical="bottom" textRotation="0" wrapText="false" indent="0" shrinkToFit="false"/>
    </xf>
    <xf numFmtId="165" fontId="14" fillId="8" borderId="0" applyFont="true" applyBorder="false" applyAlignment="true" applyProtection="false">
      <alignment horizontal="general" vertical="bottom" textRotation="0" wrapText="false" indent="0" shrinkToFit="false"/>
    </xf>
  </cellStyleXfs>
  <cellXfs count="94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5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5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5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4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4" fillId="1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37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7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9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31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31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1" fillId="9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31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</cellStyles>
  <dxfs count="4">
    <dxf>
      <font>
        <name val="Arial"/>
        <family val="0"/>
        <color rgb="FF000000"/>
      </font>
    </dxf>
    <dxf>
      <font>
        <name val="Arial"/>
        <family val="0"/>
        <color rgb="FF000000"/>
      </font>
      <numFmt numFmtId="164" formatCode="0.00%"/>
    </dxf>
    <dxf>
      <font>
        <name val="Arial"/>
        <family val="0"/>
        <color rgb="FF000000"/>
      </font>
    </dxf>
    <dxf>
      <font>
        <name val="Arial"/>
        <family val="0"/>
        <color rgb="FF000000"/>
      </font>
      <numFmt numFmtId="164" formatCode="0.00%"/>
    </dxf>
  </dxf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CC33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BC312E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C05800"/>
      <rgbColor rgb="FFC06616"/>
      <rgbColor rgb="FF666699"/>
      <rgbColor rgb="FF969696"/>
      <rgbColor rgb="FF003366"/>
      <rgbColor rgb="FF339966"/>
      <rgbColor rgb="FF003300"/>
      <rgbColor rgb="FF333300"/>
      <rgbColor rgb="FF95231F"/>
      <rgbColor rgb="FFCE181E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3</xdr:col>
      <xdr:colOff>1275480</xdr:colOff>
      <xdr:row>1</xdr:row>
      <xdr:rowOff>251280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2050560" cy="539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info@anycompany.com" TargetMode="External"/><Relationship Id="rId2" Type="http://schemas.openxmlformats.org/officeDocument/2006/relationships/hyperlink" Target="mailto:jane@xyz.com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hyperlink" Target="mailto:mary@company.com" TargetMode="External"/><Relationship Id="rId3" Type="http://schemas.openxmlformats.org/officeDocument/2006/relationships/hyperlink" Target="mailto:info@mycompany.com" TargetMode="External"/><Relationship Id="rId4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1"/>
    <col collapsed="false" customWidth="true" hidden="false" outlineLevel="0" max="2" min="2" style="0" width="7"/>
    <col collapsed="false" customWidth="true" hidden="false" outlineLevel="0" max="3" min="3" style="0" width="2.99"/>
    <col collapsed="false" customWidth="true" hidden="false" outlineLevel="0" max="4" min="4" style="0" width="18.43"/>
    <col collapsed="false" customWidth="false" hidden="false" outlineLevel="0" max="6" min="5" style="0" width="11.57"/>
    <col collapsed="false" customWidth="true" hidden="false" outlineLevel="0" max="7" min="7" style="0" width="7.65"/>
    <col collapsed="false" customWidth="true" hidden="false" outlineLevel="0" max="8" min="8" style="0" width="10.19"/>
    <col collapsed="false" customWidth="true" hidden="false" outlineLevel="0" max="9" min="9" style="0" width="4.1"/>
    <col collapsed="false" customWidth="true" hidden="false" outlineLevel="0" max="10" min="10" style="1" width="11.22"/>
    <col collapsed="false" customWidth="false" hidden="false" outlineLevel="0" max="18" min="11" style="0" width="11.57"/>
    <col collapsed="false" customWidth="true" hidden="false" outlineLevel="0" max="25" min="19" style="0" width="10.99"/>
    <col collapsed="false" customWidth="true" hidden="false" outlineLevel="0" max="1023" min="26" style="0" width="17.29"/>
    <col collapsed="false" customWidth="false" hidden="false" outlineLevel="0" max="1025" min="1024" style="0" width="11.52"/>
  </cols>
  <sheetData>
    <row r="1" customFormat="false" ht="22.7" hidden="false" customHeight="true" outlineLevel="0" collapsed="false">
      <c r="A1" s="2"/>
      <c r="B1" s="3"/>
      <c r="C1" s="3"/>
      <c r="D1" s="4"/>
      <c r="E1" s="4"/>
      <c r="F1" s="4"/>
      <c r="G1" s="4"/>
      <c r="H1" s="4"/>
      <c r="I1" s="4"/>
      <c r="J1" s="5"/>
      <c r="K1" s="2"/>
      <c r="L1" s="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22.7" hidden="false" customHeight="true" outlineLevel="0" collapsed="false">
      <c r="A2" s="2"/>
      <c r="B2" s="7"/>
      <c r="C2" s="7"/>
      <c r="D2" s="7"/>
      <c r="E2" s="7"/>
      <c r="F2" s="7"/>
      <c r="G2" s="7"/>
      <c r="H2" s="7"/>
      <c r="I2" s="7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2.75" hidden="false" customHeight="true" outlineLevel="0" collapsed="false">
      <c r="A3" s="2"/>
      <c r="B3" s="9"/>
      <c r="C3" s="9"/>
      <c r="D3" s="9"/>
      <c r="E3" s="9"/>
      <c r="F3" s="9"/>
      <c r="G3" s="9"/>
      <c r="H3" s="9"/>
      <c r="I3" s="9"/>
      <c r="J3" s="10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customFormat="false" ht="15.6" hidden="false" customHeight="true" outlineLevel="0" collapsed="false">
      <c r="A4" s="2"/>
      <c r="B4" s="11" t="str">
        <f aca="false">VLOOKUP($B$10,ADDRESSES!$A$2:$G$30,7,0)</f>
        <v>info@anycompany.com</v>
      </c>
      <c r="C4" s="11"/>
      <c r="D4" s="11"/>
      <c r="E4" s="11"/>
      <c r="F4" s="11"/>
      <c r="G4" s="12" t="str">
        <f aca="false">IF(C10="cr","c  r  e  d  i  t","")</f>
        <v/>
      </c>
      <c r="H4" s="12"/>
      <c r="I4" s="12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customFormat="false" ht="15.6" hidden="false" customHeight="true" outlineLevel="0" collapsed="false">
      <c r="A5" s="2"/>
      <c r="B5" s="13" t="str">
        <f aca="false">VLOOKUP($B$10,ADDRESSES!$A$2:$G$30,2,0)</f>
        <v>ABC Company</v>
      </c>
      <c r="C5" s="13"/>
      <c r="D5" s="13"/>
      <c r="E5" s="13"/>
      <c r="F5" s="13"/>
      <c r="G5" s="14" t="s">
        <v>0</v>
      </c>
      <c r="H5" s="14"/>
      <c r="I5" s="14"/>
      <c r="J5" s="1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false" ht="15.6" hidden="false" customHeight="true" outlineLevel="0" collapsed="false">
      <c r="A6" s="2"/>
      <c r="B6" s="13" t="str">
        <f aca="false">"Tav. "&amp;VLOOKUP($B$10,ADDRESSES!$A$2:$G$30,3,0)</f>
        <v>Tav. attn. John Doe</v>
      </c>
      <c r="C6" s="13"/>
      <c r="D6" s="13"/>
      <c r="E6" s="13"/>
      <c r="F6" s="13"/>
      <c r="G6" s="14"/>
      <c r="H6" s="14"/>
      <c r="I6" s="14"/>
      <c r="J6" s="1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customFormat="false" ht="15.6" hidden="false" customHeight="true" outlineLevel="0" collapsed="false">
      <c r="A7" s="2"/>
      <c r="B7" s="13" t="str">
        <f aca="false">VLOOKUP($B$10,ADDRESSES!$A$2:$G$30,4,0)</f>
        <v>Great Boulevard 123</v>
      </c>
      <c r="C7" s="13"/>
      <c r="D7" s="13"/>
      <c r="E7" s="13"/>
      <c r="F7" s="13"/>
      <c r="G7" s="14"/>
      <c r="H7" s="14"/>
      <c r="I7" s="14"/>
      <c r="J7" s="1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customFormat="false" ht="15.6" hidden="false" customHeight="true" outlineLevel="0" collapsed="false">
      <c r="A8" s="2"/>
      <c r="B8" s="13" t="str">
        <f aca="false">VLOOKUP($B$10,ADDRESSES!$A$2:$G$30,5,0)&amp;"  "&amp;VLOOKUP($B$10,ADDRESSES!$A$2:$G$30,6,0)</f>
        <v>12345 ABC  Anytown</v>
      </c>
      <c r="C8" s="13"/>
      <c r="D8" s="13"/>
      <c r="E8" s="13"/>
      <c r="F8" s="13"/>
      <c r="G8" s="15"/>
      <c r="H8" s="15"/>
      <c r="I8" s="15"/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customFormat="false" ht="15.6" hidden="false" customHeight="true" outlineLevel="0" collapsed="false">
      <c r="A9" s="2"/>
      <c r="B9" s="16"/>
      <c r="C9" s="16"/>
      <c r="D9" s="16"/>
      <c r="E9" s="16"/>
      <c r="F9" s="17"/>
      <c r="G9" s="18"/>
      <c r="H9" s="18"/>
      <c r="I9" s="18"/>
      <c r="J9" s="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customFormat="false" ht="15.6" hidden="false" customHeight="true" outlineLevel="0" collapsed="false">
      <c r="A10" s="2"/>
      <c r="B10" s="19" t="s">
        <v>1</v>
      </c>
      <c r="C10" s="19" t="s">
        <v>2</v>
      </c>
      <c r="D10" s="20"/>
      <c r="E10" s="20"/>
      <c r="F10" s="21"/>
      <c r="G10" s="2"/>
      <c r="H10" s="22" t="s">
        <v>3</v>
      </c>
      <c r="I10" s="23" t="n">
        <f aca="true">TODAY()</f>
        <v>43492</v>
      </c>
      <c r="J10" s="2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customFormat="false" ht="15.6" hidden="false" customHeight="true" outlineLevel="0" collapsed="false">
      <c r="A11" s="2"/>
      <c r="B11" s="24"/>
      <c r="C11" s="24"/>
      <c r="D11" s="25"/>
      <c r="E11" s="25"/>
      <c r="F11" s="26"/>
      <c r="G11" s="2"/>
      <c r="H11" s="22" t="s">
        <v>4</v>
      </c>
      <c r="I11" s="27" t="s">
        <v>5</v>
      </c>
      <c r="J11" s="2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customFormat="false" ht="15.6" hidden="false" customHeight="true" outlineLevel="0" collapsed="false">
      <c r="A12" s="2"/>
      <c r="B12" s="24"/>
      <c r="C12" s="24"/>
      <c r="D12" s="25"/>
      <c r="E12" s="25"/>
      <c r="F12" s="26"/>
      <c r="G12" s="2"/>
      <c r="H12" s="22" t="s">
        <v>6</v>
      </c>
      <c r="I12" s="23" t="n">
        <f aca="false">I10+'COMPANY INFO'!C2</f>
        <v>43506</v>
      </c>
      <c r="J12" s="2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customFormat="false" ht="15.6" hidden="false" customHeight="true" outlineLevel="0" collapsed="false">
      <c r="A13" s="2"/>
      <c r="B13" s="25"/>
      <c r="C13" s="25"/>
      <c r="D13" s="25"/>
      <c r="E13" s="25"/>
      <c r="F13" s="26"/>
      <c r="G13" s="28"/>
      <c r="H13" s="26"/>
      <c r="I13" s="25"/>
      <c r="J13" s="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customFormat="false" ht="17" hidden="false" customHeight="true" outlineLevel="0" collapsed="false">
      <c r="A14" s="2"/>
      <c r="B14" s="29" t="s">
        <v>7</v>
      </c>
      <c r="C14" s="29"/>
      <c r="D14" s="30" t="s">
        <v>8</v>
      </c>
      <c r="E14" s="30"/>
      <c r="F14" s="29"/>
      <c r="G14" s="29" t="s">
        <v>9</v>
      </c>
      <c r="H14" s="31" t="s">
        <v>10</v>
      </c>
      <c r="I14" s="29" t="s">
        <v>11</v>
      </c>
      <c r="J14" s="31" t="s">
        <v>12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="38" customFormat="true" ht="17" hidden="false" customHeight="true" outlineLevel="0" collapsed="false">
      <c r="A15" s="32"/>
      <c r="B15" s="33"/>
      <c r="C15" s="34"/>
      <c r="D15" s="35" t="s">
        <v>13</v>
      </c>
      <c r="E15" s="35"/>
      <c r="F15" s="35"/>
      <c r="G15" s="35"/>
      <c r="H15" s="36"/>
      <c r="I15" s="36"/>
      <c r="J15" s="37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="38" customFormat="true" ht="17" hidden="false" customHeight="true" outlineLevel="0" collapsed="false">
      <c r="A16" s="32"/>
      <c r="B16" s="39" t="n">
        <v>42654</v>
      </c>
      <c r="C16" s="40" t="s">
        <v>14</v>
      </c>
      <c r="D16" s="41" t="str">
        <f aca="false">IF(C16="","",VLOOKUP($C16,ARTICLES!$A$2:$F$500,2,0))</f>
        <v>Cup of coffee</v>
      </c>
      <c r="E16" s="41"/>
      <c r="F16" s="41"/>
      <c r="G16" s="42" t="n">
        <v>1</v>
      </c>
      <c r="H16" s="43" t="n">
        <f aca="false">IF(C16="","",VLOOKUP($C16,ARTICLES!$A$2:$F$500,3,0))</f>
        <v>2</v>
      </c>
      <c r="I16" s="44" t="str">
        <f aca="false">IF(C16="","",UPPER(VLOOKUP($C16,ARTICLES!$A$2:$F$500,4,0)))</f>
        <v>L</v>
      </c>
      <c r="J16" s="43" t="n">
        <f aca="false">IF(OR(G16="",C16=""),"",G16*H16)</f>
        <v>2</v>
      </c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="38" customFormat="true" ht="17" hidden="false" customHeight="true" outlineLevel="0" collapsed="false">
      <c r="A17" s="32"/>
      <c r="B17" s="33"/>
      <c r="C17" s="40" t="s">
        <v>15</v>
      </c>
      <c r="D17" s="45" t="str">
        <f aca="false">IF(C17="","",VLOOKUP($C17,ARTICLES!$A$2:$F$500,2,0))</f>
        <v>Cup of tea</v>
      </c>
      <c r="E17" s="45"/>
      <c r="F17" s="45"/>
      <c r="G17" s="42" t="n">
        <v>1</v>
      </c>
      <c r="H17" s="43" t="n">
        <f aca="false">IF(C17="","",VLOOKUP($C17,ARTICLES!$A$2:$F$500,3,0))</f>
        <v>2.5</v>
      </c>
      <c r="I17" s="44" t="str">
        <f aca="false">IF(C17="","",UPPER(VLOOKUP($C17,ARTICLES!$A$2:$F$500,4,0)))</f>
        <v>L</v>
      </c>
      <c r="J17" s="43" t="n">
        <f aca="false">IF(OR(G17="",C17=""),"",G17*H17)</f>
        <v>2.5</v>
      </c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="38" customFormat="true" ht="17" hidden="false" customHeight="true" outlineLevel="0" collapsed="false">
      <c r="A18" s="32"/>
      <c r="B18" s="39"/>
      <c r="C18" s="40" t="s">
        <v>16</v>
      </c>
      <c r="D18" s="45" t="str">
        <f aca="false">IF(C18="","",VLOOKUP($C18,ARTICLES!$A$2:$F$500,2,0))</f>
        <v>Glass of wine</v>
      </c>
      <c r="E18" s="45"/>
      <c r="F18" s="45"/>
      <c r="G18" s="42" t="n">
        <v>12</v>
      </c>
      <c r="H18" s="43" t="n">
        <f aca="false">IF(C18="","",VLOOKUP($C18,ARTICLES!$A$2:$F$500,3,0))</f>
        <v>5</v>
      </c>
      <c r="I18" s="44" t="str">
        <f aca="false">IF(C18="","",UPPER(VLOOKUP($C18,ARTICLES!$A$2:$F$500,4,0)))</f>
        <v>H</v>
      </c>
      <c r="J18" s="43" t="n">
        <f aca="false">IF(OR(G18="",C18=""),"",G18*H18)</f>
        <v>60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="38" customFormat="true" ht="17" hidden="false" customHeight="true" outlineLevel="0" collapsed="false">
      <c r="A19" s="32"/>
      <c r="B19" s="46"/>
      <c r="C19" s="47" t="s">
        <v>17</v>
      </c>
      <c r="D19" s="45" t="str">
        <f aca="false">IF(C19="","",VLOOKUP($C19,ARTICLES!$A$2:$F$500,2,0))</f>
        <v>Staff time cat. 1, in hours</v>
      </c>
      <c r="E19" s="45"/>
      <c r="F19" s="45"/>
      <c r="G19" s="42" t="n">
        <v>3.75</v>
      </c>
      <c r="H19" s="43" t="n">
        <f aca="false">IF(C19="","",VLOOKUP($C19,ARTICLES!$A$2:$F$500,3,0))</f>
        <v>35</v>
      </c>
      <c r="I19" s="44" t="str">
        <f aca="false">IF(C19="","",UPPER(VLOOKUP($C19,ARTICLES!$A$2:$F$500,4,0)))</f>
        <v>H</v>
      </c>
      <c r="J19" s="43" t="n">
        <f aca="false">IF(OR(G19="",C19=""),"",G19*H19)</f>
        <v>131.25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="38" customFormat="true" ht="17" hidden="false" customHeight="true" outlineLevel="0" collapsed="false">
      <c r="A20" s="32"/>
      <c r="B20" s="48"/>
      <c r="C20" s="47"/>
      <c r="D20" s="45" t="str">
        <f aca="false">IF(C20="","",VLOOKUP($C20,ARTICLES!$A$2:$F$500,2,0))</f>
        <v/>
      </c>
      <c r="E20" s="45"/>
      <c r="F20" s="45"/>
      <c r="G20" s="42"/>
      <c r="H20" s="43" t="str">
        <f aca="false">IF(C20="","",VLOOKUP($C20,ARTICLES!$A$2:$F$500,3,0))</f>
        <v/>
      </c>
      <c r="I20" s="44" t="str">
        <f aca="false">IF(C20="","",UPPER(VLOOKUP($C20,ARTICLES!$A$2:$F$500,4,0)))</f>
        <v/>
      </c>
      <c r="J20" s="43" t="str">
        <f aca="false">IF(OR(G20="",C20=""),"",G20*H20)</f>
        <v/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="38" customFormat="true" ht="17" hidden="false" customHeight="true" outlineLevel="0" collapsed="false">
      <c r="A21" s="32"/>
      <c r="B21" s="48"/>
      <c r="C21" s="47"/>
      <c r="D21" s="45" t="str">
        <f aca="false">IF(C21="","",VLOOKUP($C21,ARTICLES!$A$2:$F$500,2,0))</f>
        <v/>
      </c>
      <c r="E21" s="45"/>
      <c r="F21" s="45"/>
      <c r="G21" s="42"/>
      <c r="H21" s="43" t="str">
        <f aca="false">IF(C21="","",VLOOKUP($C21,ARTICLES!$A$2:$F$500,3,0))</f>
        <v/>
      </c>
      <c r="I21" s="44" t="str">
        <f aca="false">IF(C21="","",UPPER(VLOOKUP($C21,ARTICLES!$A$2:$F$500,4,0)))</f>
        <v/>
      </c>
      <c r="J21" s="43" t="str">
        <f aca="false">IF(OR(G21="",C21=""),"",G21*H21)</f>
        <v/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="38" customFormat="true" ht="17" hidden="false" customHeight="true" outlineLevel="0" collapsed="false">
      <c r="A22" s="32"/>
      <c r="B22" s="48"/>
      <c r="C22" s="47"/>
      <c r="D22" s="45" t="str">
        <f aca="false">IF(C22="","",VLOOKUP($C22,ARTICLES!$A$2:$F$500,2,0))</f>
        <v/>
      </c>
      <c r="E22" s="45"/>
      <c r="F22" s="45"/>
      <c r="G22" s="42"/>
      <c r="H22" s="43" t="str">
        <f aca="false">IF(C22="","",VLOOKUP($C22,ARTICLES!$A$2:$F$500,3,0))</f>
        <v/>
      </c>
      <c r="I22" s="44" t="str">
        <f aca="false">IF(C22="","",UPPER(VLOOKUP($C22,ARTICLES!$A$2:$F$500,4,0)))</f>
        <v/>
      </c>
      <c r="J22" s="43" t="str">
        <f aca="false">IF(OR(G22="",C22=""),"",G22*H22)</f>
        <v/>
      </c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="38" customFormat="true" ht="17" hidden="false" customHeight="true" outlineLevel="0" collapsed="false">
      <c r="A23" s="32"/>
      <c r="B23" s="48"/>
      <c r="C23" s="47"/>
      <c r="D23" s="45" t="str">
        <f aca="false">IF(C23="","",VLOOKUP($C23,ARTICLES!$A$2:$F$500,2,0))</f>
        <v/>
      </c>
      <c r="E23" s="45"/>
      <c r="F23" s="45"/>
      <c r="G23" s="42"/>
      <c r="H23" s="43" t="str">
        <f aca="false">IF(C23="","",VLOOKUP($C23,ARTICLES!$A$2:$F$500,3,0))</f>
        <v/>
      </c>
      <c r="I23" s="44" t="str">
        <f aca="false">IF(C23="","",UPPER(VLOOKUP($C23,ARTICLES!$A$2:$F$500,4,0)))</f>
        <v/>
      </c>
      <c r="J23" s="43" t="str">
        <f aca="false">IF(OR(G23="",C23=""),"",G23*H23)</f>
        <v/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="38" customFormat="true" ht="17" hidden="false" customHeight="true" outlineLevel="0" collapsed="false">
      <c r="A24" s="32"/>
      <c r="B24" s="48"/>
      <c r="C24" s="47"/>
      <c r="D24" s="45" t="str">
        <f aca="false">IF(C24="","",VLOOKUP($C24,ARTICLES!$A$2:$F$500,2,0))</f>
        <v/>
      </c>
      <c r="E24" s="45"/>
      <c r="F24" s="45"/>
      <c r="G24" s="42"/>
      <c r="H24" s="43" t="str">
        <f aca="false">IF(C24="","",VLOOKUP($C24,ARTICLES!$A$2:$F$500,3,0))</f>
        <v/>
      </c>
      <c r="I24" s="44" t="str">
        <f aca="false">IF(C24="","",UPPER(VLOOKUP($C24,ARTICLES!$A$2:$F$500,4,0)))</f>
        <v/>
      </c>
      <c r="J24" s="43" t="str">
        <f aca="false">IF(OR(G24="",C24=""),"",G24*H24)</f>
        <v/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="38" customFormat="true" ht="17" hidden="false" customHeight="true" outlineLevel="0" collapsed="false">
      <c r="A25" s="32"/>
      <c r="B25" s="39"/>
      <c r="C25" s="40"/>
      <c r="D25" s="45" t="str">
        <f aca="false">IF(C25="","",VLOOKUP($C25,ARTICLES!$A$2:$F$500,2,0))</f>
        <v/>
      </c>
      <c r="E25" s="45"/>
      <c r="F25" s="45"/>
      <c r="G25" s="42"/>
      <c r="H25" s="43" t="str">
        <f aca="false">IF(C25="","",VLOOKUP($C25,ARTICLES!$A$2:$F$500,3,0))</f>
        <v/>
      </c>
      <c r="I25" s="44" t="str">
        <f aca="false">IF(C25="","",UPPER(VLOOKUP($C25,ARTICLES!$A$2:$F$500,4,0)))</f>
        <v/>
      </c>
      <c r="J25" s="43" t="str">
        <f aca="false">IF(OR(G25="",C25=""),"",G25*H25)</f>
        <v/>
      </c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="38" customFormat="true" ht="17" hidden="false" customHeight="true" outlineLevel="0" collapsed="false">
      <c r="A26" s="32"/>
      <c r="B26" s="49"/>
      <c r="C26" s="47"/>
      <c r="D26" s="45" t="str">
        <f aca="false">IF(C26="","",VLOOKUP($C26,ARTICLES!$A$2:$F$500,2,0))</f>
        <v/>
      </c>
      <c r="E26" s="45"/>
      <c r="F26" s="45"/>
      <c r="G26" s="42"/>
      <c r="H26" s="43" t="str">
        <f aca="false">IF(C26="","",VLOOKUP($C26,ARTICLES!$A$2:$F$500,3,0))</f>
        <v/>
      </c>
      <c r="I26" s="44" t="str">
        <f aca="false">IF(C26="","",UPPER(VLOOKUP($C26,ARTICLES!$A$2:$F$500,4,0)))</f>
        <v/>
      </c>
      <c r="J26" s="43" t="str">
        <f aca="false">IF(OR(G26="",C26=""),"",G26*H26)</f>
        <v/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="38" customFormat="true" ht="17" hidden="false" customHeight="true" outlineLevel="0" collapsed="false">
      <c r="A27" s="32"/>
      <c r="B27" s="50"/>
      <c r="C27" s="47"/>
      <c r="D27" s="45" t="str">
        <f aca="false">IF(C27="","",VLOOKUP($C27,ARTICLES!$A$2:$F$500,2,0))</f>
        <v/>
      </c>
      <c r="E27" s="45"/>
      <c r="F27" s="45"/>
      <c r="G27" s="42"/>
      <c r="H27" s="43" t="str">
        <f aca="false">IF(C27="","",VLOOKUP($C27,ARTICLES!$A$2:$F$500,3,0))</f>
        <v/>
      </c>
      <c r="I27" s="44" t="str">
        <f aca="false">IF(C27="","",UPPER(VLOOKUP($C27,ARTICLES!$A$2:$F$500,4,0)))</f>
        <v/>
      </c>
      <c r="J27" s="43" t="str">
        <f aca="false">IF(OR(G27="",C27=""),"",G27*H27)</f>
        <v/>
      </c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="38" customFormat="true" ht="17" hidden="false" customHeight="true" outlineLevel="0" collapsed="false">
      <c r="A28" s="32"/>
      <c r="B28" s="49"/>
      <c r="C28" s="40"/>
      <c r="D28" s="45" t="str">
        <f aca="false">IF(C28="","",VLOOKUP($C28,ARTICLES!$A$2:$F$500,2,0))</f>
        <v/>
      </c>
      <c r="E28" s="45"/>
      <c r="F28" s="45"/>
      <c r="G28" s="42"/>
      <c r="H28" s="43" t="str">
        <f aca="false">IF(C28="","",VLOOKUP($C28,ARTICLES!$A$2:$F$500,3,0))</f>
        <v/>
      </c>
      <c r="I28" s="44" t="str">
        <f aca="false">IF(C28="","",UPPER(VLOOKUP($C28,ARTICLES!$A$2:$F$500,4,0)))</f>
        <v/>
      </c>
      <c r="J28" s="43" t="str">
        <f aca="false">IF(OR(G28="",C28=""),"",G28*H28)</f>
        <v/>
      </c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="38" customFormat="true" ht="17" hidden="false" customHeight="true" outlineLevel="0" collapsed="false">
      <c r="A29" s="32"/>
      <c r="B29" s="50"/>
      <c r="C29" s="47"/>
      <c r="D29" s="45" t="str">
        <f aca="false">IF(C29="","",VLOOKUP($C29,ARTICLES!$A$2:$F$500,2,0))</f>
        <v/>
      </c>
      <c r="E29" s="45"/>
      <c r="F29" s="45"/>
      <c r="G29" s="42"/>
      <c r="H29" s="43" t="str">
        <f aca="false">IF(C29="","",VLOOKUP($C29,ARTICLES!$A$2:$F$500,3,0))</f>
        <v/>
      </c>
      <c r="I29" s="44" t="str">
        <f aca="false">IF(C29="","",UPPER(VLOOKUP($C29,ARTICLES!$A$2:$F$500,4,0)))</f>
        <v/>
      </c>
      <c r="J29" s="43" t="str">
        <f aca="false">IF(OR(G29="",C29=""),"",G29*H29)</f>
        <v/>
      </c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="38" customFormat="true" ht="17" hidden="false" customHeight="true" outlineLevel="0" collapsed="false">
      <c r="A30" s="32"/>
      <c r="B30" s="49"/>
      <c r="C30" s="47"/>
      <c r="D30" s="45" t="str">
        <f aca="false">IF(C30="","",VLOOKUP($C30,ARTICLES!$A$2:$F$500,2,0))</f>
        <v/>
      </c>
      <c r="E30" s="45"/>
      <c r="F30" s="45"/>
      <c r="G30" s="42"/>
      <c r="H30" s="43" t="str">
        <f aca="false">IF(C30="","",VLOOKUP($C30,ARTICLES!$A$2:$F$500,3,0))</f>
        <v/>
      </c>
      <c r="I30" s="44" t="str">
        <f aca="false">IF(C30="","",UPPER(VLOOKUP($C30,ARTICLES!$A$2:$F$500,4,0)))</f>
        <v/>
      </c>
      <c r="J30" s="43" t="str">
        <f aca="false">IF(OR(G30="",C30=""),"",G30*H30)</f>
        <v/>
      </c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="38" customFormat="true" ht="17" hidden="false" customHeight="true" outlineLevel="0" collapsed="false">
      <c r="A31" s="32"/>
      <c r="B31" s="50"/>
      <c r="C31" s="47" t="s">
        <v>18</v>
      </c>
      <c r="D31" s="45" t="str">
        <f aca="false">IF(OR(C31="P",C31="A"),"DISCOUNT","")</f>
        <v>DISCOUNT</v>
      </c>
      <c r="E31" s="45"/>
      <c r="F31" s="45"/>
      <c r="G31" s="42" t="n">
        <v>1</v>
      </c>
      <c r="H31" s="43" t="n">
        <v>1</v>
      </c>
      <c r="I31" s="44"/>
      <c r="J31" s="43" t="n">
        <f aca="false">IF(OR(G31="",C31=""),"",G31*H31)</f>
        <v>1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="38" customFormat="true" ht="17" hidden="false" customHeight="true" outlineLevel="0" collapsed="false">
      <c r="A32" s="32"/>
      <c r="B32" s="49"/>
      <c r="C32" s="51" t="str">
        <f aca="false">'COMPANY INFO'!E16</f>
        <v>On invoices below €100 we add €7,50 admin costs.</v>
      </c>
      <c r="D32" s="52"/>
      <c r="E32" s="52"/>
      <c r="F32" s="52"/>
      <c r="G32" s="53"/>
      <c r="H32" s="54"/>
      <c r="I32" s="43"/>
      <c r="J32" s="36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="38" customFormat="true" ht="17" hidden="false" customHeight="true" outlineLevel="0" collapsed="false">
      <c r="A33" s="32"/>
      <c r="B33" s="50"/>
      <c r="C33" s="55" t="str">
        <f aca="false">'COMPANY INFO'!E17</f>
        <v>Add your second line of text here.</v>
      </c>
      <c r="D33" s="55"/>
      <c r="E33" s="55"/>
      <c r="F33" s="55"/>
      <c r="G33" s="55"/>
      <c r="H33" s="55"/>
      <c r="I33" s="56"/>
      <c r="J33" s="36" t="str">
        <f aca="false">IF(G33="","",G33*H33)</f>
        <v/>
      </c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="38" customFormat="true" ht="17" hidden="false" customHeight="true" outlineLevel="0" collapsed="false">
      <c r="A34" s="32"/>
      <c r="B34" s="57"/>
      <c r="C34" s="57"/>
      <c r="D34" s="57"/>
      <c r="E34" s="58"/>
      <c r="F34" s="58"/>
      <c r="G34" s="58"/>
      <c r="H34" s="58" t="s">
        <v>19</v>
      </c>
      <c r="I34" s="58"/>
      <c r="J34" s="59" t="n">
        <f aca="false">SUM(I15:I32)</f>
        <v>0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="38" customFormat="true" ht="17" hidden="false" customHeight="true" outlineLevel="0" collapsed="false">
      <c r="A35" s="32"/>
      <c r="B35" s="60"/>
      <c r="C35" s="60"/>
      <c r="D35" s="61" t="str">
        <f aca="false">IF('COMPANY INFO'!C11="Y","VAT included","VAT payable")</f>
        <v>VAT included</v>
      </c>
      <c r="E35" s="62" t="n">
        <f aca="false">'COMPANY INFO'!C8</f>
        <v>0.08</v>
      </c>
      <c r="F35" s="63" t="s">
        <v>20</v>
      </c>
      <c r="G35" s="64" t="n">
        <f aca="false">SUMIF(I16:I31,"L",J16:J31)</f>
        <v>4.5</v>
      </c>
      <c r="H35" s="64" t="n">
        <f aca="false">G35*E35</f>
        <v>0.36</v>
      </c>
      <c r="I35" s="65"/>
      <c r="J35" s="66" t="str">
        <f aca="false">IF('COMPANY INFO'!C11="Y","",H35)</f>
        <v/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="38" customFormat="true" ht="17" hidden="false" customHeight="true" outlineLevel="0" collapsed="false">
      <c r="A36" s="32"/>
      <c r="B36" s="60"/>
      <c r="C36" s="60"/>
      <c r="D36" s="61"/>
      <c r="E36" s="62" t="n">
        <f aca="false">'COMPANY INFO'!C9</f>
        <v>0.22</v>
      </c>
      <c r="F36" s="67" t="s">
        <v>20</v>
      </c>
      <c r="G36" s="64" t="n">
        <f aca="false">SUMIF(I16:I31,"H",J16:J31)</f>
        <v>191.25</v>
      </c>
      <c r="H36" s="64" t="n">
        <f aca="false">G36*E36</f>
        <v>42.075</v>
      </c>
      <c r="I36" s="65"/>
      <c r="J36" s="66" t="str">
        <f aca="false">IF('COMPANY INFO'!C11="Y","",H36)</f>
        <v/>
      </c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="38" customFormat="true" ht="17" hidden="false" customHeight="true" outlineLevel="0" collapsed="false">
      <c r="A37" s="32"/>
      <c r="B37" s="60"/>
      <c r="C37" s="60"/>
      <c r="D37" s="68" t="str">
        <f aca="false">IF(G37="","","Sales tax")</f>
        <v>Sales tax</v>
      </c>
      <c r="E37" s="68"/>
      <c r="F37" s="68"/>
      <c r="G37" s="62" t="n">
        <f aca="false">IF('COMPANY INFO'!C13=0,"",'COMPANY INFO'!C13)</f>
        <v>0.075</v>
      </c>
      <c r="H37" s="69" t="n">
        <f aca="false">IF(G37="","",SUM(J16:J31)*G37)</f>
        <v>14.75625</v>
      </c>
      <c r="I37" s="69"/>
      <c r="J37" s="70" t="n">
        <f aca="false">IF(G37="","",SUM(J16:J31)*G37)</f>
        <v>14.75625</v>
      </c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="38" customFormat="true" ht="17" hidden="false" customHeight="true" outlineLevel="0" collapsed="false">
      <c r="A38" s="32"/>
      <c r="B38" s="71"/>
      <c r="C38" s="71"/>
      <c r="D38" s="72"/>
      <c r="E38" s="72"/>
      <c r="F38" s="73"/>
      <c r="G38" s="73"/>
      <c r="H38" s="72" t="s">
        <v>21</v>
      </c>
      <c r="I38" s="72"/>
      <c r="J38" s="74" t="n">
        <f aca="false">SUM(J34:J37)</f>
        <v>14.75625</v>
      </c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customFormat="false" ht="13.8" hidden="false" customHeight="false" outlineLevel="0" collapsed="false">
      <c r="A39" s="2"/>
      <c r="B39" s="75"/>
      <c r="C39" s="75"/>
      <c r="D39" s="75"/>
      <c r="E39" s="75"/>
      <c r="F39" s="75"/>
      <c r="G39" s="75"/>
      <c r="H39" s="75"/>
      <c r="I39" s="75"/>
      <c r="J39" s="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customFormat="false" ht="13.8" hidden="false" customHeight="false" outlineLevel="0" collapsed="false">
      <c r="A40" s="2"/>
      <c r="B40" s="68" t="str">
        <f aca="false">IF('COMPANY INFO'!E20="","",'COMPANY INFO'!E20)</f>
        <v>Please pay this invoice within 14 days on our bank account # 123 456 789</v>
      </c>
      <c r="C40" s="68"/>
      <c r="D40" s="68"/>
      <c r="E40" s="68"/>
      <c r="F40" s="68"/>
      <c r="G40" s="68"/>
      <c r="H40" s="68"/>
      <c r="I40" s="68"/>
      <c r="J40" s="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customFormat="false" ht="13.8" hidden="false" customHeight="false" outlineLevel="0" collapsed="false">
      <c r="A41" s="2"/>
      <c r="B41" s="68" t="str">
        <f aca="false">IF('COMPANY INFO'!E21="","",'COMPANY INFO'!E21)</f>
        <v>stating the invoice number.</v>
      </c>
      <c r="C41" s="68"/>
      <c r="D41" s="68"/>
      <c r="E41" s="68"/>
      <c r="F41" s="68"/>
      <c r="G41" s="68"/>
      <c r="H41" s="68"/>
      <c r="I41" s="68"/>
      <c r="J41" s="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customFormat="false" ht="13.8" hidden="false" customHeight="false" outlineLevel="0" collapsed="false">
      <c r="A42" s="2"/>
      <c r="B42" s="68" t="str">
        <f aca="false">IF('COMPANY INFO'!E22="","",'COMPANY INFO'!E22)</f>
        <v/>
      </c>
      <c r="C42" s="68"/>
      <c r="D42" s="68"/>
      <c r="E42" s="68"/>
      <c r="F42" s="68"/>
      <c r="G42" s="68"/>
      <c r="H42" s="68"/>
      <c r="I42" s="68"/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customFormat="false" ht="13.8" hidden="false" customHeight="false" outlineLevel="0" collapsed="false">
      <c r="A43" s="2"/>
      <c r="B43" s="68" t="str">
        <f aca="false">IF('COMPANY INFO'!E23="","",'COMPANY INFO'!E23)</f>
        <v>For enquiries about this invoice contact Mary Whatshername</v>
      </c>
      <c r="C43" s="68"/>
      <c r="D43" s="68"/>
      <c r="E43" s="68"/>
      <c r="F43" s="68"/>
      <c r="G43" s="68"/>
      <c r="H43" s="68"/>
      <c r="I43" s="68"/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customFormat="false" ht="13.8" hidden="false" customHeight="false" outlineLevel="0" collapsed="false">
      <c r="A44" s="2"/>
      <c r="B44" s="68" t="str">
        <f aca="false">IF('COMPANY INFO'!E24="","",'COMPANY INFO'!E24)</f>
        <v>at 01-234,456 or mary@company.com</v>
      </c>
      <c r="C44" s="68"/>
      <c r="D44" s="68"/>
      <c r="E44" s="68"/>
      <c r="F44" s="68"/>
      <c r="G44" s="68"/>
      <c r="H44" s="68"/>
      <c r="I44" s="68"/>
      <c r="J44" s="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customFormat="false" ht="12.75" hidden="false" customHeight="true" outlineLevel="0" collapsed="false">
      <c r="A45" s="2"/>
      <c r="B45" s="76"/>
      <c r="C45" s="76"/>
      <c r="D45" s="76"/>
      <c r="E45" s="76"/>
      <c r="F45" s="76"/>
      <c r="G45" s="76"/>
      <c r="H45" s="76"/>
      <c r="I45" s="76"/>
      <c r="J45" s="7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customFormat="false" ht="12.75" hidden="false" customHeight="true" outlineLevel="0" collapsed="false">
      <c r="A46" s="2"/>
      <c r="B46" s="78"/>
      <c r="C46" s="78"/>
      <c r="D46" s="78"/>
      <c r="E46" s="78"/>
      <c r="F46" s="78"/>
      <c r="G46" s="78"/>
      <c r="H46" s="78"/>
      <c r="I46" s="78"/>
      <c r="J46" s="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customFormat="false" ht="12.75" hidden="false" customHeight="true" outlineLevel="0" collapsed="false">
      <c r="A47" s="2"/>
      <c r="B47" s="79" t="str">
        <f aca="false">'COMPANY INFO'!E31&amp;" - "&amp;'COMPANY INFO'!E32&amp;" - "&amp;'COMPANY INFO'!E33&amp;" - "&amp;'COMPANY INFO'!E34</f>
        <v>My Company - ABC street 123 - 1234 AB - Anyplace</v>
      </c>
      <c r="C47" s="79"/>
      <c r="D47" s="79"/>
      <c r="E47" s="79"/>
      <c r="F47" s="79"/>
      <c r="G47" s="79"/>
      <c r="H47" s="79"/>
      <c r="I47" s="79"/>
      <c r="J47" s="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customFormat="false" ht="12.75" hidden="false" customHeight="true" outlineLevel="0" collapsed="false">
      <c r="A48" s="2"/>
      <c r="B48" s="80" t="str">
        <f aca="false">'COMPANY INFO'!E38&amp;" - "&amp;'COMPANY INFO'!E39&amp;" - "&amp;'COMPANY INFO'!E40&amp;" - "&amp;'COMPANY INFO'!E41</f>
        <v>info@mycompany.com - BANK 123 456 7890 - TAX 123 456  - CoC 987 654 321</v>
      </c>
      <c r="C48" s="80"/>
      <c r="D48" s="80"/>
      <c r="E48" s="80"/>
      <c r="F48" s="80"/>
      <c r="G48" s="80"/>
      <c r="H48" s="80"/>
      <c r="I48" s="80"/>
      <c r="J48" s="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</sheetData>
  <mergeCells count="28">
    <mergeCell ref="B2:I2"/>
    <mergeCell ref="B3:I3"/>
    <mergeCell ref="B4:F4"/>
    <mergeCell ref="G4:I4"/>
    <mergeCell ref="B5:F5"/>
    <mergeCell ref="G5:J7"/>
    <mergeCell ref="B6:F6"/>
    <mergeCell ref="B7:F7"/>
    <mergeCell ref="B8:F8"/>
    <mergeCell ref="B9:E9"/>
    <mergeCell ref="I10:J10"/>
    <mergeCell ref="I11:J11"/>
    <mergeCell ref="I12:J12"/>
    <mergeCell ref="D14:E14"/>
    <mergeCell ref="D15:G15"/>
    <mergeCell ref="D16:F16"/>
    <mergeCell ref="C33:H33"/>
    <mergeCell ref="D37:F37"/>
    <mergeCell ref="B39:I39"/>
    <mergeCell ref="B40:I40"/>
    <mergeCell ref="B41:I41"/>
    <mergeCell ref="B42:I42"/>
    <mergeCell ref="B43:I43"/>
    <mergeCell ref="B44:I44"/>
    <mergeCell ref="B45:I45"/>
    <mergeCell ref="B46:I46"/>
    <mergeCell ref="B47:I47"/>
    <mergeCell ref="B48:I48"/>
  </mergeCells>
  <conditionalFormatting sqref="F11 H13">
    <cfRule type="cellIs" priority="2" operator="lessThanOrEqual" aboveAverage="0" equalAverage="0" bottom="0" percent="0" rank="0" text="" dxfId="0">
      <formula>INF</formula>
    </cfRule>
  </conditionalFormatting>
  <conditionalFormatting sqref="H15 H32:I33 J37:J38 I15 J32:J35">
    <cfRule type="cellIs" priority="3" operator="greaterThanOrEqual" aboveAverage="0" equalAverage="0" bottom="0" percent="0" rank="0" text="" dxfId="0">
      <formula>0</formula>
    </cfRule>
  </conditionalFormatting>
  <conditionalFormatting sqref="J32">
    <cfRule type="cellIs" priority="4" operator="greaterThanOrEqual" aboveAverage="0" equalAverage="0" bottom="0" percent="0" rank="0" text="" dxfId="0">
      <formula>0</formula>
    </cfRule>
  </conditionalFormatting>
  <conditionalFormatting sqref="J36">
    <cfRule type="cellIs" priority="5" operator="greaterThanOrEqual" aboveAverage="0" equalAverage="0" bottom="0" percent="0" rank="0" text="" dxfId="0">
      <formula>0</formula>
    </cfRule>
  </conditionalFormatting>
  <conditionalFormatting sqref="H31">
    <cfRule type="cellIs" priority="6" operator="equal" aboveAverage="0" equalAverage="0" bottom="0" percent="0" rank="0" text="" dxfId="1">
      <formula>"P"</formula>
    </cfRule>
    <cfRule type="cellIs" priority="7" operator="equal" aboveAverage="0" equalAverage="0" bottom="0" percent="0" rank="0" text="" dxfId="2">
      <formula>"A"</formula>
    </cfRule>
  </conditionalFormatting>
  <conditionalFormatting sqref="G31">
    <cfRule type="expression" priority="8" aboveAverage="0" equalAverage="0" bottom="0" percent="0" rank="0" text="" dxfId="3">
      <formula>IF(C31="P",TRUE())</formula>
    </cfRule>
  </conditionalFormatting>
  <printOptions headings="false" gridLines="false" gridLinesSet="true" horizontalCentered="false" verticalCentered="false"/>
  <pageMargins left="0.747916666666667" right="0.747916666666667" top="0.39375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false" hidden="false" outlineLevel="0" max="1" min="1" style="0" width="11.57"/>
    <col collapsed="false" customWidth="true" hidden="false" outlineLevel="0" max="2" min="2" style="0" width="33.57"/>
    <col collapsed="false" customWidth="false" hidden="false" outlineLevel="0" max="3" min="3" style="81" width="11.57"/>
    <col collapsed="false" customWidth="false" hidden="false" outlineLevel="0" max="4" min="4" style="1" width="11.57"/>
    <col collapsed="false" customWidth="false" hidden="false" outlineLevel="0" max="13" min="5" style="0" width="11.57"/>
    <col collapsed="false" customWidth="true" hidden="false" outlineLevel="0" max="26" min="14" style="0" width="10.99"/>
    <col collapsed="false" customWidth="true" hidden="false" outlineLevel="0" max="1025" min="27" style="0" width="17.29"/>
  </cols>
  <sheetData>
    <row r="1" customFormat="false" ht="12.75" hidden="false" customHeight="true" outlineLevel="0" collapsed="false">
      <c r="A1" s="82" t="s">
        <v>22</v>
      </c>
      <c r="B1" s="82" t="s">
        <v>23</v>
      </c>
      <c r="C1" s="83" t="s">
        <v>24</v>
      </c>
      <c r="D1" s="84" t="s">
        <v>25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customFormat="false" ht="12.75" hidden="false" customHeight="true" outlineLevel="0" collapsed="false">
      <c r="A2" s="85" t="s">
        <v>15</v>
      </c>
      <c r="B2" s="85" t="s">
        <v>26</v>
      </c>
      <c r="C2" s="86" t="n">
        <v>2.5</v>
      </c>
      <c r="D2" s="87" t="s">
        <v>27</v>
      </c>
      <c r="E2" s="85"/>
      <c r="F2" s="85"/>
      <c r="G2" s="85"/>
      <c r="H2" s="88" t="s">
        <v>28</v>
      </c>
      <c r="I2" s="88"/>
      <c r="J2" s="88"/>
      <c r="K2" s="88"/>
      <c r="L2" s="88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customFormat="false" ht="12.75" hidden="false" customHeight="true" outlineLevel="0" collapsed="false">
      <c r="A3" s="85" t="s">
        <v>14</v>
      </c>
      <c r="B3" s="85" t="s">
        <v>29</v>
      </c>
      <c r="C3" s="86" t="n">
        <v>2</v>
      </c>
      <c r="D3" s="87" t="s">
        <v>27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customFormat="false" ht="12.75" hidden="false" customHeight="true" outlineLevel="0" collapsed="false">
      <c r="A4" s="85" t="s">
        <v>16</v>
      </c>
      <c r="B4" s="85" t="s">
        <v>30</v>
      </c>
      <c r="C4" s="86" t="n">
        <v>5</v>
      </c>
      <c r="D4" s="87" t="s">
        <v>31</v>
      </c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customFormat="false" ht="12.75" hidden="false" customHeight="true" outlineLevel="0" collapsed="false">
      <c r="A5" s="0" t="s">
        <v>17</v>
      </c>
      <c r="B5" s="0" t="s">
        <v>32</v>
      </c>
      <c r="C5" s="81" t="n">
        <v>35</v>
      </c>
      <c r="D5" s="1" t="s">
        <v>31</v>
      </c>
    </row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43"/>
    <col collapsed="false" customWidth="true" hidden="false" outlineLevel="0" max="2" min="2" style="0" width="34.43"/>
    <col collapsed="false" customWidth="true" hidden="false" outlineLevel="0" max="3" min="3" style="0" width="27.58"/>
    <col collapsed="false" customWidth="true" hidden="false" outlineLevel="0" max="4" min="4" style="0" width="30.29"/>
    <col collapsed="false" customWidth="false" hidden="false" outlineLevel="0" max="5" min="5" style="0" width="11.57"/>
    <col collapsed="false" customWidth="true" hidden="false" outlineLevel="0" max="6" min="6" style="0" width="17.59"/>
    <col collapsed="false" customWidth="true" hidden="false" outlineLevel="0" max="7" min="7" style="0" width="38.43"/>
    <col collapsed="false" customWidth="false" hidden="false" outlineLevel="0" max="13" min="8" style="0" width="11.57"/>
    <col collapsed="false" customWidth="true" hidden="false" outlineLevel="0" max="1005" min="14" style="0" width="17.29"/>
    <col collapsed="false" customWidth="false" hidden="false" outlineLevel="0" max="1025" min="1006" style="0" width="11.52"/>
  </cols>
  <sheetData>
    <row r="1" customFormat="false" ht="12.75" hidden="false" customHeight="true" outlineLevel="0" collapsed="false">
      <c r="A1" s="85" t="s">
        <v>33</v>
      </c>
      <c r="B1" s="85" t="s">
        <v>34</v>
      </c>
      <c r="C1" s="85" t="s">
        <v>35</v>
      </c>
      <c r="D1" s="85" t="s">
        <v>36</v>
      </c>
      <c r="E1" s="85" t="s">
        <v>37</v>
      </c>
      <c r="F1" s="85" t="s">
        <v>38</v>
      </c>
      <c r="G1" s="89" t="s">
        <v>39</v>
      </c>
      <c r="H1" s="85"/>
      <c r="I1" s="85"/>
      <c r="J1" s="85"/>
      <c r="K1" s="85"/>
      <c r="L1" s="85"/>
      <c r="M1" s="85"/>
    </row>
    <row r="2" customFormat="false" ht="12.75" hidden="false" customHeight="true" outlineLevel="0" collapsed="false">
      <c r="A2" s="85" t="s">
        <v>1</v>
      </c>
      <c r="B2" s="85" t="s">
        <v>40</v>
      </c>
      <c r="C2" s="85" t="s">
        <v>41</v>
      </c>
      <c r="D2" s="85" t="s">
        <v>42</v>
      </c>
      <c r="E2" s="85" t="s">
        <v>43</v>
      </c>
      <c r="F2" s="85" t="s">
        <v>44</v>
      </c>
      <c r="G2" s="89" t="s">
        <v>45</v>
      </c>
      <c r="H2" s="88" t="s">
        <v>46</v>
      </c>
      <c r="I2" s="88"/>
      <c r="J2" s="88"/>
      <c r="K2" s="88"/>
      <c r="L2" s="88"/>
      <c r="M2" s="85"/>
    </row>
    <row r="3" customFormat="false" ht="12.75" hidden="false" customHeight="true" outlineLevel="0" collapsed="false">
      <c r="A3" s="85" t="s">
        <v>47</v>
      </c>
      <c r="B3" s="85" t="s">
        <v>48</v>
      </c>
      <c r="C3" s="85" t="s">
        <v>49</v>
      </c>
      <c r="D3" s="85" t="s">
        <v>50</v>
      </c>
      <c r="E3" s="85" t="s">
        <v>51</v>
      </c>
      <c r="F3" s="85" t="s">
        <v>52</v>
      </c>
      <c r="G3" s="89" t="s">
        <v>53</v>
      </c>
      <c r="H3" s="85"/>
      <c r="I3" s="85"/>
      <c r="J3" s="85"/>
      <c r="K3" s="85"/>
      <c r="L3" s="85"/>
      <c r="M3" s="85"/>
    </row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hyperlinks>
    <hyperlink ref="G2" r:id="rId1" display="info@anycompany.com"/>
    <hyperlink ref="G3" r:id="rId2" display="jane@xyz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H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28.19"/>
    <col collapsed="false" customWidth="false" hidden="false" outlineLevel="0" max="3" min="2" style="0" width="11.52"/>
    <col collapsed="false" customWidth="true" hidden="false" outlineLevel="0" max="4" min="4" style="0" width="3.45"/>
    <col collapsed="false" customWidth="false" hidden="false" outlineLevel="0" max="1025" min="5" style="0" width="11.52"/>
  </cols>
  <sheetData>
    <row r="2" customFormat="false" ht="12.8" hidden="false" customHeight="false" outlineLevel="0" collapsed="false">
      <c r="A2" s="0" t="s">
        <v>54</v>
      </c>
      <c r="C2" s="1" t="n">
        <v>14</v>
      </c>
      <c r="E2" s="0" t="s">
        <v>55</v>
      </c>
    </row>
    <row r="3" customFormat="false" ht="12.8" hidden="false" customHeight="false" outlineLevel="0" collapsed="false">
      <c r="C3" s="1"/>
    </row>
    <row r="4" customFormat="false" ht="12.8" hidden="false" customHeight="false" outlineLevel="0" collapsed="false">
      <c r="A4" s="0" t="s">
        <v>56</v>
      </c>
      <c r="C4" s="1" t="s">
        <v>57</v>
      </c>
      <c r="F4" s="0" t="s">
        <v>58</v>
      </c>
    </row>
    <row r="5" customFormat="false" ht="12.8" hidden="false" customHeight="false" outlineLevel="0" collapsed="false">
      <c r="C5" s="1"/>
    </row>
    <row r="6" customFormat="false" ht="12.8" hidden="false" customHeight="false" outlineLevel="0" collapsed="false">
      <c r="A6" s="0" t="s">
        <v>59</v>
      </c>
      <c r="C6" s="1"/>
    </row>
    <row r="7" customFormat="false" ht="12.8" hidden="false" customHeight="false" outlineLevel="0" collapsed="false">
      <c r="A7" s="0" t="s">
        <v>60</v>
      </c>
      <c r="B7" s="0" t="n">
        <v>0</v>
      </c>
      <c r="C7" s="90" t="n">
        <v>0</v>
      </c>
      <c r="E7" s="0" t="s">
        <v>61</v>
      </c>
    </row>
    <row r="8" customFormat="false" ht="12.8" hidden="false" customHeight="false" outlineLevel="0" collapsed="false">
      <c r="A8" s="0" t="s">
        <v>62</v>
      </c>
      <c r="B8" s="91" t="s">
        <v>63</v>
      </c>
      <c r="C8" s="90" t="n">
        <v>0.08</v>
      </c>
      <c r="E8" s="0" t="s">
        <v>61</v>
      </c>
    </row>
    <row r="9" customFormat="false" ht="12.8" hidden="false" customHeight="false" outlineLevel="0" collapsed="false">
      <c r="A9" s="0" t="s">
        <v>64</v>
      </c>
      <c r="B9" s="91" t="s">
        <v>65</v>
      </c>
      <c r="C9" s="90" t="n">
        <v>0.22</v>
      </c>
      <c r="E9" s="0" t="s">
        <v>61</v>
      </c>
    </row>
    <row r="10" customFormat="false" ht="12.8" hidden="false" customHeight="false" outlineLevel="0" collapsed="false">
      <c r="C10" s="1"/>
    </row>
    <row r="11" customFormat="false" ht="12.8" hidden="false" customHeight="false" outlineLevel="0" collapsed="false">
      <c r="A11" s="0" t="s">
        <v>66</v>
      </c>
      <c r="C11" s="1" t="s">
        <v>67</v>
      </c>
      <c r="F11" s="0" t="s">
        <v>68</v>
      </c>
    </row>
    <row r="12" customFormat="false" ht="12.8" hidden="false" customHeight="false" outlineLevel="0" collapsed="false">
      <c r="C12" s="1"/>
    </row>
    <row r="13" customFormat="false" ht="12.8" hidden="false" customHeight="false" outlineLevel="0" collapsed="false">
      <c r="A13" s="0" t="s">
        <v>69</v>
      </c>
      <c r="C13" s="90" t="n">
        <v>0.075</v>
      </c>
      <c r="E13" s="0" t="s">
        <v>61</v>
      </c>
      <c r="F13" s="0" t="s">
        <v>70</v>
      </c>
    </row>
    <row r="15" customFormat="false" ht="12.8" hidden="false" customHeight="false" outlineLevel="0" collapsed="false">
      <c r="A15" s="0" t="s">
        <v>71</v>
      </c>
    </row>
    <row r="16" customFormat="false" ht="12.8" hidden="false" customHeight="false" outlineLevel="0" collapsed="false">
      <c r="A16" s="0" t="s">
        <v>72</v>
      </c>
      <c r="E16" s="0" t="s">
        <v>73</v>
      </c>
    </row>
    <row r="17" customFormat="false" ht="12.8" hidden="false" customHeight="false" outlineLevel="0" collapsed="false">
      <c r="A17" s="0" t="s">
        <v>74</v>
      </c>
      <c r="E17" s="0" t="s">
        <v>75</v>
      </c>
    </row>
    <row r="19" customFormat="false" ht="12.8" hidden="false" customHeight="false" outlineLevel="0" collapsed="false">
      <c r="A19" s="0" t="s">
        <v>76</v>
      </c>
    </row>
    <row r="20" customFormat="false" ht="12.8" hidden="false" customHeight="false" outlineLevel="0" collapsed="false">
      <c r="A20" s="0" t="s">
        <v>72</v>
      </c>
      <c r="E20" s="0" t="s">
        <v>77</v>
      </c>
    </row>
    <row r="21" customFormat="false" ht="12.8" hidden="false" customHeight="false" outlineLevel="0" collapsed="false">
      <c r="A21" s="0" t="s">
        <v>74</v>
      </c>
      <c r="E21" s="0" t="s">
        <v>78</v>
      </c>
    </row>
    <row r="22" customFormat="false" ht="12.8" hidden="false" customHeight="false" outlineLevel="0" collapsed="false">
      <c r="A22" s="0" t="s">
        <v>79</v>
      </c>
    </row>
    <row r="23" customFormat="false" ht="12.8" hidden="false" customHeight="false" outlineLevel="0" collapsed="false">
      <c r="A23" s="0" t="s">
        <v>80</v>
      </c>
      <c r="E23" s="0" t="s">
        <v>81</v>
      </c>
    </row>
    <row r="24" customFormat="false" ht="12.8" hidden="false" customHeight="false" outlineLevel="0" collapsed="false">
      <c r="A24" s="0" t="s">
        <v>82</v>
      </c>
      <c r="E24" s="0" t="s">
        <v>83</v>
      </c>
    </row>
    <row r="26" customFormat="false" ht="12.8" hidden="false" customHeight="false" outlineLevel="0" collapsed="false">
      <c r="A26" s="92" t="s">
        <v>84</v>
      </c>
      <c r="B26" s="92"/>
      <c r="C26" s="92"/>
      <c r="D26" s="92"/>
      <c r="E26" s="92"/>
      <c r="F26" s="92"/>
    </row>
    <row r="27" customFormat="false" ht="12.8" hidden="false" customHeight="false" outlineLevel="0" collapsed="false">
      <c r="A27" s="92" t="s">
        <v>85</v>
      </c>
      <c r="B27" s="92"/>
      <c r="C27" s="92" t="s">
        <v>18</v>
      </c>
      <c r="D27" s="92"/>
      <c r="E27" s="92" t="s">
        <v>86</v>
      </c>
      <c r="F27" s="92"/>
      <c r="H27" s="93" t="s">
        <v>87</v>
      </c>
    </row>
    <row r="30" customFormat="false" ht="12.8" hidden="false" customHeight="false" outlineLevel="0" collapsed="false">
      <c r="A30" s="0" t="s">
        <v>88</v>
      </c>
    </row>
    <row r="31" customFormat="false" ht="12.8" hidden="false" customHeight="false" outlineLevel="0" collapsed="false">
      <c r="A31" s="0" t="s">
        <v>89</v>
      </c>
      <c r="E31" s="0" t="s">
        <v>90</v>
      </c>
    </row>
    <row r="32" customFormat="false" ht="12.8" hidden="false" customHeight="false" outlineLevel="0" collapsed="false">
      <c r="A32" s="0" t="s">
        <v>91</v>
      </c>
      <c r="E32" s="0" t="s">
        <v>92</v>
      </c>
    </row>
    <row r="33" customFormat="false" ht="12.8" hidden="false" customHeight="false" outlineLevel="0" collapsed="false">
      <c r="A33" s="0" t="s">
        <v>93</v>
      </c>
      <c r="E33" s="0" t="s">
        <v>94</v>
      </c>
    </row>
    <row r="34" customFormat="false" ht="12.8" hidden="false" customHeight="false" outlineLevel="0" collapsed="false">
      <c r="A34" s="0" t="s">
        <v>95</v>
      </c>
      <c r="E34" s="0" t="s">
        <v>96</v>
      </c>
    </row>
    <row r="35" customFormat="false" ht="12.8" hidden="false" customHeight="false" outlineLevel="0" collapsed="false">
      <c r="A35" s="0" t="s">
        <v>97</v>
      </c>
      <c r="E35" s="0" t="s">
        <v>98</v>
      </c>
    </row>
    <row r="37" customFormat="false" ht="12.8" hidden="false" customHeight="false" outlineLevel="0" collapsed="false">
      <c r="A37" s="0" t="s">
        <v>99</v>
      </c>
    </row>
    <row r="38" customFormat="false" ht="12.8" hidden="false" customHeight="false" outlineLevel="0" collapsed="false">
      <c r="A38" s="0" t="s">
        <v>100</v>
      </c>
      <c r="E38" s="0" t="s">
        <v>101</v>
      </c>
    </row>
    <row r="39" customFormat="false" ht="12.8" hidden="false" customHeight="false" outlineLevel="0" collapsed="false">
      <c r="A39" s="0" t="s">
        <v>102</v>
      </c>
      <c r="E39" s="0" t="s">
        <v>103</v>
      </c>
    </row>
    <row r="40" customFormat="false" ht="12.8" hidden="false" customHeight="false" outlineLevel="0" collapsed="false">
      <c r="A40" s="0" t="s">
        <v>104</v>
      </c>
      <c r="E40" s="0" t="s">
        <v>105</v>
      </c>
    </row>
    <row r="41" customFormat="false" ht="12.8" hidden="false" customHeight="false" outlineLevel="0" collapsed="false">
      <c r="A41" s="0" t="s">
        <v>106</v>
      </c>
      <c r="E41" s="0" t="s">
        <v>107</v>
      </c>
    </row>
  </sheetData>
  <hyperlinks>
    <hyperlink ref="E24" r:id="rId2" display="at 01-234,456 or mary@company.com"/>
    <hyperlink ref="E38" r:id="rId3" display="info@mycompany.com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2019-01-27T16:59:43Z</dcterms:created>
  <dc:creator/>
  <dc:description/>
  <dc:language>nl-NL</dc:language>
  <cp:lastModifiedBy/>
  <cp:revision>1</cp:revision>
  <dc:subject/>
  <dc:title/>
</cp:coreProperties>
</file>