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iscrete Data Sample" sheetId="1" state="visible" r:id="rId2"/>
    <sheet name="Continuous Data Sample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<sst xmlns="http://schemas.openxmlformats.org/spreadsheetml/2006/main" count="34" uniqueCount="27">
  <si>
    <t xml:space="preserve">Estimated Sample Sizes for Discrete Sampling (based on a 95% C.I.)</t>
  </si>
  <si>
    <t xml:space="preserve">  Enter Population Size  Here</t>
  </si>
  <si>
    <t xml:space="preserve">Precision</t>
  </si>
  <si>
    <t xml:space="preserve">Estimated</t>
  </si>
  <si>
    <t xml:space="preserve">(d)</t>
  </si>
  <si>
    <t xml:space="preserve">Sample Size </t>
  </si>
  <si>
    <t xml:space="preserve">  Enter Population defect rate (p) Here</t>
  </si>
  <si>
    <t xml:space="preserve">  (p must be between 0 and 1. If unknown use 0.50)</t>
  </si>
  <si>
    <t xml:space="preserve">  This worksheet is used to estimate sample size</t>
  </si>
  <si>
    <t xml:space="preserve">  or discrete data, e.g., good or bad, defective or</t>
  </si>
  <si>
    <t xml:space="preserve">  non-defective, etc.  Sampling error is the expected </t>
  </si>
  <si>
    <t xml:space="preserve">  precision associated with the listed sample size.</t>
  </si>
  <si>
    <t xml:space="preserve">  </t>
  </si>
  <si>
    <t xml:space="preserve">* For process sampling use the total number of</t>
  </si>
  <si>
    <t xml:space="preserve">  units produced in the time period you wish</t>
  </si>
  <si>
    <t xml:space="preserve">  to characterize</t>
  </si>
  <si>
    <t xml:space="preserve"> </t>
  </si>
  <si>
    <t xml:space="preserve">Estimated Sample Sizes for Continuous Measures (95% C.I.)</t>
  </si>
  <si>
    <r>
      <rPr>
        <b val="true"/>
        <sz val="12"/>
        <rFont val="Arial"/>
        <family val="2"/>
      </rPr>
      <t xml:space="preserve">  Enter Population Size Here</t>
    </r>
    <r>
      <rPr>
        <b val="true"/>
        <sz val="12"/>
        <color rgb="FFFF0000"/>
        <rFont val="Arial"/>
        <family val="2"/>
      </rPr>
      <t xml:space="preserve">*</t>
    </r>
  </si>
  <si>
    <t xml:space="preserve">Sample Size</t>
  </si>
  <si>
    <t xml:space="preserve">  Enter Estimated Standard Deviation Here</t>
  </si>
  <si>
    <t xml:space="preserve">  (If unknown, use 1/6 of the plausible range of the data)</t>
  </si>
  <si>
    <r>
      <rPr>
        <i val="true"/>
        <sz val="12"/>
        <rFont val="Arial"/>
        <family val="0"/>
      </rPr>
      <t xml:space="preserve">  </t>
    </r>
    <r>
      <rPr>
        <i val="true"/>
        <u val="single"/>
        <sz val="12"/>
        <rFont val="Arial"/>
        <family val="2"/>
      </rPr>
      <t xml:space="preserve">Note</t>
    </r>
    <r>
      <rPr>
        <i val="true"/>
        <sz val="12"/>
        <rFont val="Arial"/>
        <family val="0"/>
      </rPr>
      <t xml:space="preserve">: This worksheet is used to estimate</t>
    </r>
  </si>
  <si>
    <t xml:space="preserve">  sample size for continuous data, e.g.,cycle time,</t>
  </si>
  <si>
    <t xml:space="preserve">   pressures, weights and ther continuous measures.</t>
  </si>
  <si>
    <t xml:space="preserve">  Sampling error is the expected precision associated </t>
  </si>
  <si>
    <t xml:space="preserve">  with the listed sample size.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</si>
</sst>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-[$$-409]#,##0.00"/>
    <numFmt numFmtId="166" formatCode="#,##0.00\ ;[RED]\(#,##0.00\)"/>
    <numFmt numFmtId="167" formatCode="#,##0"/>
    <numFmt numFmtId="168" formatCode="#,##0\ ;[RED]\(#,##0\)"/>
    <numFmt numFmtId="169" formatCode="0.00000"/>
  </numFmts>
  <fonts count="2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DejaVu Sans"/>
      <family val="2"/>
    </font>
    <font>
      <sz val="10"/>
      <name val="DejaVu Sans"/>
      <family val="2"/>
    </font>
    <font>
      <sz val="10"/>
      <name val="Times New Roman"/>
      <family val="0"/>
    </font>
    <font>
      <u val="single"/>
      <sz val="10"/>
      <color rgb="FF0000FF"/>
      <name val="Arial"/>
      <family val="0"/>
    </font>
    <font>
      <b val="true"/>
      <sz val="14"/>
      <name val="Arial"/>
      <family val="2"/>
    </font>
    <font>
      <sz val="12"/>
      <name val="Arial"/>
      <family val="2"/>
    </font>
    <font>
      <b val="true"/>
      <sz val="12"/>
      <name val="Arial"/>
      <family val="2"/>
    </font>
    <font>
      <b val="true"/>
      <sz val="12"/>
      <name val="Arial"/>
      <family val="0"/>
    </font>
    <font>
      <b val="true"/>
      <i val="true"/>
      <sz val="10"/>
      <color rgb="FFFF0000"/>
      <name val="Arial"/>
      <family val="2"/>
    </font>
    <font>
      <b val="true"/>
      <sz val="12"/>
      <color rgb="FFFF0000"/>
      <name val="Arial"/>
      <family val="2"/>
    </font>
    <font>
      <sz val="10"/>
      <color rgb="FFFF0000"/>
      <name val="Times New Roman"/>
      <family val="0"/>
    </font>
    <font>
      <b val="true"/>
      <sz val="12"/>
      <color rgb="FFFF0000"/>
      <name val="Arial"/>
      <family val="0"/>
    </font>
    <font>
      <b val="true"/>
      <i val="true"/>
      <sz val="10"/>
      <name val="Arial"/>
      <family val="2"/>
    </font>
    <font>
      <i val="true"/>
      <sz val="12"/>
      <name val="Arial"/>
      <family val="0"/>
    </font>
    <font>
      <i val="true"/>
      <sz val="12"/>
      <color rgb="FFFF0000"/>
      <name val="Arial"/>
      <family val="2"/>
    </font>
    <font>
      <b val="true"/>
      <sz val="12"/>
      <color rgb="FF000000"/>
      <name val="Arial"/>
      <family val="2"/>
    </font>
    <font>
      <sz val="10.25"/>
      <color rgb="FF000000"/>
      <name val="Arial"/>
      <family val="2"/>
    </font>
    <font>
      <b val="true"/>
      <sz val="10.25"/>
      <color rgb="FF000000"/>
      <name val="Arial"/>
      <family val="2"/>
    </font>
    <font>
      <i val="true"/>
      <u val="single"/>
      <sz val="12"/>
      <name val="Arial"/>
      <family val="2"/>
    </font>
    <font>
      <sz val="10.5"/>
      <color rgb="FF000000"/>
      <name val="Arial"/>
      <family val="2"/>
    </font>
    <font>
      <b val="true"/>
      <sz val="10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ck"/>
      <right/>
      <top style="thick"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 style="thick"/>
      <top/>
      <bottom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/>
      <top style="thick"/>
      <bottom/>
      <diagonal/>
    </border>
    <border diagonalUp="false" diagonalDown="false">
      <left/>
      <right style="thick"/>
      <top style="thick"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5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2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2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3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6" fillId="0" borderId="3" xfId="25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6" fillId="0" borderId="4" xfId="25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0" fillId="0" borderId="5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11" fillId="2" borderId="6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0" borderId="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1" fillId="0" borderId="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7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8" xfId="2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9" xfId="25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11" fillId="0" borderId="10" xfId="25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4" fillId="0" borderId="7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5" fillId="0" borderId="0" xfId="2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9" fillId="0" borderId="8" xfId="26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7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2" borderId="6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0" borderId="9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7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7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25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3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7" fillId="0" borderId="7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11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7" fillId="0" borderId="0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0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8" fillId="0" borderId="7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8" fillId="0" borderId="2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10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9" fillId="0" borderId="10" xfId="26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6" fillId="0" borderId="0" xfId="25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25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9" fontId="6" fillId="0" borderId="3" xfId="25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9" fontId="11" fillId="0" borderId="5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7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9" fontId="11" fillId="0" borderId="7" xfId="25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9" xfId="25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6" fillId="0" borderId="7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5" fillId="0" borderId="8" xfId="2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5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7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9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8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5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12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7" fillId="0" borderId="8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8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2" xfId="2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25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Normal_SamplCal" xfId="25" builtinId="53" customBuiltin="true"/>
    <cellStyle name="Comma_SamplCal" xfId="26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2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  <a:r>
              <a:rPr b="1" sz="12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rPr>
              <a:t>Precision vs. Sample Size</a:t>
            </a:r>
          </a:p>
        </c:rich>
      </c:tx>
      <c:overlay val="0"/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label 1</c:f>
              <c:strCache>
                <c:ptCount val="1"/>
                <c:pt idx="0">
                  <c:v>Column C</c:v>
                </c:pt>
              </c:strCache>
            </c:strRef>
          </c:tx>
          <c:spPr>
            <a:solidFill>
              <a:srgbClr val="000080"/>
            </a:solidFill>
            <a:ln w="12600">
              <a:solidFill>
                <a:srgbClr val="000080"/>
              </a:solidFill>
              <a:round/>
            </a:ln>
          </c:spPr>
          <c:marker>
            <c:symbol val="diamond"/>
            <c:size val="5"/>
            <c:spPr>
              <a:solidFill>
                <a:srgbClr val="000080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0</c:f>
              <c:numCache>
                <c:formatCode>General</c:formatCode>
                <c:ptCount val="13"/>
                <c:pt idx="0">
                  <c:v>567</c:v>
                </c:pt>
                <c:pt idx="1">
                  <c:v>485</c:v>
                </c:pt>
                <c:pt idx="2">
                  <c:v>390</c:v>
                </c:pt>
                <c:pt idx="3">
                  <c:v>307</c:v>
                </c:pt>
                <c:pt idx="4">
                  <c:v>241</c:v>
                </c:pt>
                <c:pt idx="5">
                  <c:v>191</c:v>
                </c:pt>
                <c:pt idx="6">
                  <c:v>153</c:v>
                </c:pt>
                <c:pt idx="7">
                  <c:v>125</c:v>
                </c:pt>
                <c:pt idx="8">
                  <c:v>103</c:v>
                </c:pt>
                <c:pt idx="9">
                  <c:v>86</c:v>
                </c:pt>
                <c:pt idx="10">
                  <c:v>42</c:v>
                </c:pt>
                <c:pt idx="11">
                  <c:v>25</c:v>
                </c:pt>
                <c:pt idx="12">
                  <c:v>16</c:v>
                </c:pt>
              </c:numCache>
            </c:numRef>
          </c:xVal>
          <c:yVal>
            <c:numRef>
              <c:f>1</c:f>
              <c:numCache>
                <c:formatCode>General</c:formatCode>
                <c:ptCount val="13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0.07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0.15</c:v>
                </c:pt>
                <c:pt idx="11">
                  <c:v>0.2</c:v>
                </c:pt>
                <c:pt idx="12">
                  <c:v>0.25</c:v>
                </c:pt>
              </c:numCache>
            </c:numRef>
          </c:yVal>
          <c:smooth val="1"/>
        </c:ser>
        <c:axId val="93354201"/>
        <c:axId val="11649577"/>
      </c:scatterChart>
      <c:valAx>
        <c:axId val="9335420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2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1" sz="102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Sample Size</a:t>
                </a:r>
              </a:p>
            </c:rich>
          </c:tx>
          <c:overlay val="0"/>
        </c:title>
        <c:numFmt formatCode="#,##0\ ;[RED]\(#,##0\)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25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11649577"/>
        <c:crosses val="autoZero"/>
        <c:crossBetween val="midCat"/>
      </c:valAx>
      <c:valAx>
        <c:axId val="11649577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sz="102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1" sz="102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precision (d)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25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93354201"/>
        <c:crosses val="autoZero"/>
        <c:crossBetween val="midCat"/>
      </c:valAx>
      <c:spPr>
        <a:noFill/>
        <a:ln w="12600">
          <a:noFill/>
        </a:ln>
      </c:spPr>
    </c:plotArea>
    <c:plotVisOnly val="1"/>
    <c:dispBlanksAs val="gap"/>
  </c:chart>
  <c:spPr>
    <a:solidFill>
      <a:srgbClr val="ffffff"/>
    </a:solidFill>
    <a:ln>
      <a:solidFill>
        <a:srgbClr val="000000"/>
      </a:solidFill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2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  <a:r>
              <a:rPr b="1" sz="12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rPr>
              <a:t>Precision vs. Sample Size</a:t>
            </a:r>
          </a:p>
        </c:rich>
      </c:tx>
      <c:overlay val="0"/>
    </c:title>
    <c:autoTitleDeleted val="0"/>
    <c:plotArea>
      <c:scatterChart>
        <c:scatterStyle val="lineMarker"/>
        <c:varyColors val="0"/>
        <c:ser>
          <c:idx val="0"/>
          <c:order val="0"/>
          <c:tx>
            <c:strRef>
              <c:f>label 1</c:f>
              <c:strCache>
                <c:ptCount val="1"/>
                <c:pt idx="0">
                  <c:v>Column C</c:v>
                </c:pt>
              </c:strCache>
            </c:strRef>
          </c:tx>
          <c:spPr>
            <a:solidFill>
              <a:srgbClr val="000080"/>
            </a:solidFill>
            <a:ln w="12600">
              <a:solidFill>
                <a:srgbClr val="000080"/>
              </a:solidFill>
              <a:round/>
            </a:ln>
          </c:spPr>
          <c:marker>
            <c:symbol val="diamond"/>
            <c:size val="5"/>
            <c:spPr>
              <a:solidFill>
                <a:srgbClr val="000080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0</c:f>
              <c:numCache>
                <c:formatCode>General</c:formatCode>
                <c:ptCount val="20"/>
                <c:pt idx="0">
                  <c:v>397</c:v>
                </c:pt>
                <c:pt idx="1">
                  <c:v>385</c:v>
                </c:pt>
                <c:pt idx="2">
                  <c:v>368</c:v>
                </c:pt>
                <c:pt idx="3">
                  <c:v>345</c:v>
                </c:pt>
                <c:pt idx="4">
                  <c:v>321</c:v>
                </c:pt>
                <c:pt idx="5">
                  <c:v>295</c:v>
                </c:pt>
                <c:pt idx="6">
                  <c:v>269</c:v>
                </c:pt>
                <c:pt idx="7">
                  <c:v>245</c:v>
                </c:pt>
                <c:pt idx="8">
                  <c:v>222</c:v>
                </c:pt>
                <c:pt idx="9">
                  <c:v>201</c:v>
                </c:pt>
                <c:pt idx="10">
                  <c:v>182</c:v>
                </c:pt>
                <c:pt idx="11">
                  <c:v>165</c:v>
                </c:pt>
                <c:pt idx="12">
                  <c:v>150</c:v>
                </c:pt>
                <c:pt idx="13">
                  <c:v>136</c:v>
                </c:pt>
                <c:pt idx="14">
                  <c:v>124</c:v>
                </c:pt>
                <c:pt idx="15">
                  <c:v>113</c:v>
                </c:pt>
                <c:pt idx="16">
                  <c:v>104</c:v>
                </c:pt>
                <c:pt idx="17">
                  <c:v>95</c:v>
                </c:pt>
                <c:pt idx="18">
                  <c:v>88</c:v>
                </c:pt>
                <c:pt idx="19">
                  <c:v>81</c:v>
                </c:pt>
              </c:numCache>
            </c:numRef>
          </c:xVal>
          <c:yVal>
            <c:numRef>
              <c:f>1</c:f>
              <c:numCache>
                <c:formatCode>General</c:formatCode>
                <c:ptCount val="2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  <c:pt idx="10">
                  <c:v>0.55</c:v>
                </c:pt>
                <c:pt idx="11">
                  <c:v>0.6</c:v>
                </c:pt>
                <c:pt idx="12">
                  <c:v>0.65</c:v>
                </c:pt>
                <c:pt idx="13">
                  <c:v>0.7</c:v>
                </c:pt>
                <c:pt idx="14">
                  <c:v>0.75</c:v>
                </c:pt>
                <c:pt idx="15">
                  <c:v>0.8</c:v>
                </c:pt>
                <c:pt idx="16">
                  <c:v>0.85</c:v>
                </c:pt>
                <c:pt idx="17">
                  <c:v>0.9</c:v>
                </c:pt>
                <c:pt idx="18">
                  <c:v>0.95</c:v>
                </c:pt>
                <c:pt idx="19">
                  <c:v>1</c:v>
                </c:pt>
              </c:numCache>
            </c:numRef>
          </c:yVal>
          <c:smooth val="1"/>
        </c:ser>
        <c:axId val="92064434"/>
        <c:axId val="88513644"/>
      </c:scatterChart>
      <c:valAx>
        <c:axId val="9206443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5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1" sz="105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Sample Size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5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88513644"/>
        <c:crosses val="autoZero"/>
        <c:crossBetween val="midCat"/>
      </c:valAx>
      <c:valAx>
        <c:axId val="88513644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sz="105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1" sz="105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precision (d)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105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92064434"/>
        <c:crosses val="autoZero"/>
        <c:crossBetween val="midCat"/>
      </c:valAx>
      <c:spPr>
        <a:noFill/>
        <a:ln w="12600">
          <a:noFill/>
        </a:ln>
      </c:spPr>
    </c:plotArea>
    <c:plotVisOnly val="1"/>
    <c:dispBlanksAs val="gap"/>
  </c:chart>
  <c:spPr>
    <a:solidFill>
      <a:srgbClr val="ffffff"/>
    </a:solidFill>
    <a:ln>
      <a:solidFill>
        <a:srgbClr val="000000"/>
      </a:solidFill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1080</xdr:colOff>
      <xdr:row>1</xdr:row>
      <xdr:rowOff>2160</xdr:rowOff>
    </xdr:from>
    <xdr:to>
      <xdr:col>15</xdr:col>
      <xdr:colOff>162000</xdr:colOff>
      <xdr:row>26</xdr:row>
      <xdr:rowOff>107640</xdr:rowOff>
    </xdr:to>
    <xdr:graphicFrame>
      <xdr:nvGraphicFramePr>
        <xdr:cNvPr id="0" name="Chart 1"/>
        <xdr:cNvGraphicFramePr/>
      </xdr:nvGraphicFramePr>
      <xdr:xfrm>
        <a:off x="8166960" y="287640"/>
        <a:ext cx="5235840" cy="5024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40320</xdr:colOff>
      <xdr:row>1</xdr:row>
      <xdr:rowOff>39600</xdr:rowOff>
    </xdr:from>
    <xdr:to>
      <xdr:col>14</xdr:col>
      <xdr:colOff>251640</xdr:colOff>
      <xdr:row>25</xdr:row>
      <xdr:rowOff>160920</xdr:rowOff>
    </xdr:to>
    <xdr:graphicFrame>
      <xdr:nvGraphicFramePr>
        <xdr:cNvPr id="1" name="Chart 1"/>
        <xdr:cNvGraphicFramePr/>
      </xdr:nvGraphicFramePr>
      <xdr:xfrm>
        <a:off x="7924320" y="201960"/>
        <a:ext cx="5286240" cy="4847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" zeroHeight="false" outlineLevelRow="0" outlineLevelCol="0"/>
  <cols>
    <col collapsed="false" customWidth="true" hidden="false" outlineLevel="0" max="1" min="1" style="1" width="43.24"/>
    <col collapsed="false" customWidth="true" hidden="false" outlineLevel="0" max="2" min="2" style="1" width="18.84"/>
    <col collapsed="false" customWidth="true" hidden="false" outlineLevel="0" max="3" min="3" style="1" width="21.55"/>
    <col collapsed="false" customWidth="true" hidden="false" outlineLevel="0" max="4" min="4" style="1" width="16.13"/>
    <col collapsed="false" customWidth="true" hidden="false" outlineLevel="0" max="257" min="5" style="1" width="7.99"/>
    <col collapsed="false" customWidth="true" hidden="false" outlineLevel="0" max="1025" min="258" style="0" width="7.99"/>
  </cols>
  <sheetData>
    <row r="1" customFormat="false" ht="22.5" hidden="false" customHeight="true" outlineLevel="0" collapsed="false">
      <c r="C1" s="2"/>
    </row>
    <row r="2" customFormat="false" ht="22.5" hidden="false" customHeight="true" outlineLevel="0" collapsed="false">
      <c r="A2" s="3" t="s">
        <v>0</v>
      </c>
      <c r="B2" s="3"/>
      <c r="C2" s="3"/>
      <c r="D2" s="3"/>
    </row>
    <row r="3" customFormat="false" ht="15.2" hidden="false" customHeight="false" outlineLevel="0" collapsed="false">
      <c r="A3" s="4"/>
      <c r="B3" s="5"/>
      <c r="C3" s="6"/>
      <c r="D3" s="7"/>
    </row>
    <row r="4" customFormat="false" ht="15.2" hidden="false" customHeight="false" outlineLevel="0" collapsed="false">
      <c r="A4" s="8" t="s">
        <v>1</v>
      </c>
      <c r="B4" s="9" t="n">
        <v>600</v>
      </c>
      <c r="C4" s="10" t="s">
        <v>2</v>
      </c>
      <c r="D4" s="11" t="s">
        <v>3</v>
      </c>
    </row>
    <row r="5" customFormat="false" ht="15.2" hidden="false" customHeight="false" outlineLevel="0" collapsed="false">
      <c r="A5" s="12"/>
      <c r="B5" s="13" t="str">
        <f aca="false">IF(B4&lt;=0,"ERROR: population must be greater than 0","")</f>
        <v/>
      </c>
      <c r="C5" s="14" t="s">
        <v>4</v>
      </c>
      <c r="D5" s="15" t="s">
        <v>5</v>
      </c>
    </row>
    <row r="6" customFormat="false" ht="15.2" hidden="false" customHeight="false" outlineLevel="0" collapsed="false">
      <c r="A6" s="16"/>
      <c r="B6" s="17" t="str">
        <f aca="false">IF(OR(B7&lt;=0,B7&gt;=1),"ERROR: rate must be betwee 0 and 1","")</f>
        <v/>
      </c>
      <c r="C6" s="18" t="n">
        <f aca="false">IF($B$7&gt;0.1,0.01,$B$7/10)</f>
        <v>0.01</v>
      </c>
      <c r="D6" s="19" t="n">
        <f aca="false">IF(OR($B$7&lt;=0,$B$7&gt;=1,$B$4&lt;=0),"ERROR",IF(_xlfn.CEILING.MATH(B$4*B$7*(1-B$7)/(((B$4-1)*(C6^2/4))+(B$7*(1-B$7))),1,1)&lt;2,2,_xlfn.CEILING.MATH(B$4*B$7*(1-B$7)/(((B$4-1)*(C6^2/4))+(B$7*(1-B$7))),1,1)))</f>
        <v>567</v>
      </c>
    </row>
    <row r="7" customFormat="false" ht="15.2" hidden="false" customHeight="false" outlineLevel="0" collapsed="false">
      <c r="A7" s="20" t="s">
        <v>6</v>
      </c>
      <c r="B7" s="21" t="n">
        <v>0.5</v>
      </c>
      <c r="C7" s="22" t="n">
        <f aca="false">IF($B$7&gt;0.1,0.02,2*$B$7/10)</f>
        <v>0.02</v>
      </c>
      <c r="D7" s="19" t="n">
        <f aca="false">IF(OR($B$7&lt;=0,$B$7&gt;=1,$B$4&lt;=0),"ERROR",IF(_xlfn.CEILING.MATH(B$4*B$7*(1-B$7)/(((B$4-1)*(C7^2/4))+(B$7*(1-B$7))),1,1)&lt;2,2,_xlfn.CEILING.MATH(B$4*B$7*(1-B$7)/(((B$4-1)*(C7^2/4))+(B$7*(1-B$7))),1,1)))</f>
        <v>485</v>
      </c>
    </row>
    <row r="8" customFormat="false" ht="15.2" hidden="false" customHeight="false" outlineLevel="0" collapsed="false">
      <c r="A8" s="23" t="s">
        <v>7</v>
      </c>
      <c r="B8" s="24"/>
      <c r="C8" s="22" t="n">
        <f aca="false">IF($B$7&gt;0.1,0.03,3*$B$7/10)</f>
        <v>0.03</v>
      </c>
      <c r="D8" s="19" t="n">
        <f aca="false">IF(OR($B$7&lt;=0,$B$7&gt;=1,$B$4&lt;=0),"ERROR",IF(_xlfn.CEILING.MATH(B$4*B$7*(1-B$7)/(((B$4-1)*(C8^2/4))+(B$7*(1-B$7))),1,1)&lt;2,2,_xlfn.CEILING.MATH(B$4*B$7*(1-B$7)/(((B$4-1)*(C8^2/4))+(B$7*(1-B$7))),1,1)))</f>
        <v>390</v>
      </c>
    </row>
    <row r="9" customFormat="false" ht="15.2" hidden="false" customHeight="false" outlineLevel="0" collapsed="false">
      <c r="A9" s="25"/>
      <c r="B9" s="26"/>
      <c r="C9" s="22" t="n">
        <f aca="false">IF($B$7&gt;0.1,0.04,4*$B$7/10)</f>
        <v>0.04</v>
      </c>
      <c r="D9" s="19" t="n">
        <f aca="false">IF(OR($B$7&lt;=0,$B$7&gt;=1,$B$4&lt;=0),"ERROR",IF(_xlfn.CEILING.MATH(B$4*B$7*(1-B$7)/(((B$4-1)*(C9^2/4))+(B$7*(1-B$7))),1,1)&lt;2,2,_xlfn.CEILING.MATH(B$4*B$7*(1-B$7)/(((B$4-1)*(C9^2/4))+(B$7*(1-B$7))),1,1)))</f>
        <v>307</v>
      </c>
    </row>
    <row r="10" customFormat="false" ht="15.2" hidden="false" customHeight="false" outlineLevel="0" collapsed="false">
      <c r="A10" s="27"/>
      <c r="B10" s="28"/>
      <c r="C10" s="22" t="n">
        <f aca="false">IF($B$7&gt;0.1,0.05,5*$B$7/10)</f>
        <v>0.05</v>
      </c>
      <c r="D10" s="19" t="n">
        <f aca="false">IF(OR($B$7&lt;=0,$B$7&gt;=1,$B$4&lt;=0),"ERROR",IF(_xlfn.CEILING.MATH(B$4*B$7*(1-B$7)/(((B$4-1)*(C10^2/4))+(B$7*(1-B$7))),1,1)&lt;2,2,_xlfn.CEILING.MATH(B$4*B$7*(1-B$7)/(((B$4-1)*(C10^2/4))+(B$7*(1-B$7))),1,1)))</f>
        <v>241</v>
      </c>
    </row>
    <row r="11" customFormat="false" ht="15.2" hidden="false" customHeight="false" outlineLevel="0" collapsed="false">
      <c r="A11" s="29" t="s">
        <v>8</v>
      </c>
      <c r="B11" s="30"/>
      <c r="C11" s="22" t="n">
        <f aca="false">IF($B$7&gt;0.1,0.06,6*$B$7/10)</f>
        <v>0.06</v>
      </c>
      <c r="D11" s="19" t="n">
        <f aca="false">IF(OR($B$7&lt;=0,$B$7&gt;=1,$B$4&lt;=0),"ERROR",IF(_xlfn.CEILING.MATH(B$4*B$7*(1-B$7)/(((B$4-1)*(C11^2/4))+(B$7*(1-B$7))),1,1)&lt;2,2,_xlfn.CEILING.MATH(B$4*B$7*(1-B$7)/(((B$4-1)*(C11^2/4))+(B$7*(1-B$7))),1,1)))</f>
        <v>191</v>
      </c>
    </row>
    <row r="12" customFormat="false" ht="15.2" hidden="false" customHeight="false" outlineLevel="0" collapsed="false">
      <c r="A12" s="29" t="s">
        <v>9</v>
      </c>
      <c r="B12" s="31"/>
      <c r="C12" s="22" t="n">
        <f aca="false">IF($B$7&gt;0.1,0.07,7*$B$7/10)</f>
        <v>0.07</v>
      </c>
      <c r="D12" s="19" t="n">
        <f aca="false">IF(OR($B$7&lt;=0,$B$7&gt;=1,$B$4&lt;=0),"ERROR",IF(_xlfn.CEILING.MATH(B$4*B$7*(1-B$7)/(((B$4-1)*(C12^2/4))+(B$7*(1-B$7))),1,1)&lt;2,2,_xlfn.CEILING.MATH(B$4*B$7*(1-B$7)/(((B$4-1)*(C12^2/4))+(B$7*(1-B$7))),1,1)))</f>
        <v>153</v>
      </c>
    </row>
    <row r="13" customFormat="false" ht="15.2" hidden="false" customHeight="false" outlineLevel="0" collapsed="false">
      <c r="A13" s="29" t="s">
        <v>10</v>
      </c>
      <c r="B13" s="31"/>
      <c r="C13" s="22" t="n">
        <f aca="false">IF($B$7&gt;0.1,0.08,8*$B$7/10)</f>
        <v>0.08</v>
      </c>
      <c r="D13" s="19" t="n">
        <f aca="false">IF(OR($B$7&lt;=0,$B$7&gt;=1,$B$4&lt;=0),"ERROR",IF(_xlfn.CEILING.MATH(B$4*B$7*(1-B$7)/(((B$4-1)*(C13^2/4))+(B$7*(1-B$7))),1,1)&lt;2,2,_xlfn.CEILING.MATH(B$4*B$7*(1-B$7)/(((B$4-1)*(C13^2/4))+(B$7*(1-B$7))),1,1)))</f>
        <v>125</v>
      </c>
    </row>
    <row r="14" customFormat="false" ht="15.2" hidden="false" customHeight="false" outlineLevel="0" collapsed="false">
      <c r="A14" s="29" t="s">
        <v>11</v>
      </c>
      <c r="B14" s="31"/>
      <c r="C14" s="22" t="n">
        <f aca="false">IF($B$7&gt;0.1,0.09,9*$B$7/10)</f>
        <v>0.09</v>
      </c>
      <c r="D14" s="19" t="n">
        <f aca="false">IF(OR($B$7&lt;=0,$B$7&gt;=1,$B$4&lt;=0),"ERROR",IF(_xlfn.CEILING.MATH(B$4*B$7*(1-B$7)/(((B$4-1)*(C14^2/4))+(B$7*(1-B$7))),1,1)&lt;2,2,_xlfn.CEILING.MATH(B$4*B$7*(1-B$7)/(((B$4-1)*(C14^2/4))+(B$7*(1-B$7))),1,1)))</f>
        <v>103</v>
      </c>
    </row>
    <row r="15" customFormat="false" ht="15.2" hidden="false" customHeight="false" outlineLevel="0" collapsed="false">
      <c r="A15" s="29" t="s">
        <v>12</v>
      </c>
      <c r="B15" s="32"/>
      <c r="C15" s="22" t="n">
        <f aca="false">IF($B$7&gt;0.1,0.1,10*$B$7/10)</f>
        <v>0.1</v>
      </c>
      <c r="D15" s="19" t="n">
        <f aca="false">IF(OR($B$7&lt;=0,$B$7&gt;=1,$B$4&lt;=0),"ERROR",IF(_xlfn.CEILING.MATH(B$4*B$7*(1-B$7)/(((B$4-1)*(C15^2/4))+(B$7*(1-B$7))),1,1)&lt;2,2,_xlfn.CEILING.MATH(B$4*B$7*(1-B$7)/(((B$4-1)*(C15^2/4))+(B$7*(1-B$7))),1,1)))</f>
        <v>86</v>
      </c>
    </row>
    <row r="16" customFormat="false" ht="15.2" hidden="false" customHeight="false" outlineLevel="0" collapsed="false">
      <c r="A16" s="33" t="s">
        <v>13</v>
      </c>
      <c r="B16" s="32"/>
      <c r="C16" s="22" t="n">
        <f aca="false">IF($B$7&gt;0.1,0.15,15*$B$7/10)</f>
        <v>0.15</v>
      </c>
      <c r="D16" s="19" t="n">
        <f aca="false">IF(OR($B$7&lt;=0,$B$7&gt;=1,$B$4&lt;=0),"ERROR",IF(_xlfn.CEILING.MATH(B$4*B$7*(1-B$7)/(((B$4-1)*(C16^2/4))+(B$7*(1-B$7))),1,1)&lt;2,2,_xlfn.CEILING.MATH(B$4*B$7*(1-B$7)/(((B$4-1)*(C16^2/4))+(B$7*(1-B$7))),1,1)))</f>
        <v>42</v>
      </c>
    </row>
    <row r="17" customFormat="false" ht="15.2" hidden="false" customHeight="false" outlineLevel="0" collapsed="false">
      <c r="A17" s="33" t="s">
        <v>14</v>
      </c>
      <c r="B17" s="32"/>
      <c r="C17" s="22" t="n">
        <f aca="false">IF($B$7&gt;0.1,0.2,20*$B$7/10)</f>
        <v>0.2</v>
      </c>
      <c r="D17" s="19" t="n">
        <f aca="false">IF(OR($B$7&lt;=0,$B$7&gt;=1,$B$4&lt;=0),"ERROR",IF(_xlfn.CEILING.MATH(B$4*B$7*(1-B$7)/(((B$4-1)*(C17^2/4))+(B$7*(1-B$7))),1,1)&lt;2,2,_xlfn.CEILING.MATH(B$4*B$7*(1-B$7)/(((B$4-1)*(C17^2/4))+(B$7*(1-B$7))),1,1)))</f>
        <v>25</v>
      </c>
    </row>
    <row r="18" customFormat="false" ht="15.2" hidden="false" customHeight="false" outlineLevel="0" collapsed="false">
      <c r="A18" s="34" t="s">
        <v>15</v>
      </c>
      <c r="B18" s="28"/>
      <c r="C18" s="35" t="n">
        <f aca="false">IF($B$7&gt;0.1,0.25,25*$B$7/10)</f>
        <v>0.25</v>
      </c>
      <c r="D18" s="36" t="n">
        <f aca="false">IF(OR($B$7&lt;=0,$B$7&gt;=1,$B$4&lt;=0),"ERROR",IF(_xlfn.CEILING.MATH(B$4*B$7*(1-B$7)/(((B$4-1)*(C18^2/4))+(B$7*(1-B$7))),1,1)&lt;2,2,_xlfn.CEILING.MATH(B$4*B$7*(1-B$7)/(((B$4-1)*(C18^2/4))+(B$7*(1-B$7))),1,1)))</f>
        <v>16</v>
      </c>
    </row>
  </sheetData>
  <mergeCells count="1">
    <mergeCell ref="A2:D2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" zeroHeight="false" outlineLevelRow="0" outlineLevelCol="0"/>
  <cols>
    <col collapsed="false" customWidth="true" hidden="false" outlineLevel="0" max="1" min="1" style="1" width="47.95"/>
    <col collapsed="false" customWidth="true" hidden="false" outlineLevel="0" max="2" min="2" style="1" width="16.41"/>
    <col collapsed="false" customWidth="true" hidden="false" outlineLevel="0" max="3" min="3" style="37" width="23.27"/>
    <col collapsed="false" customWidth="true" hidden="false" outlineLevel="0" max="4" min="4" style="1" width="16.13"/>
    <col collapsed="false" customWidth="true" hidden="false" outlineLevel="0" max="257" min="5" style="1" width="7.99"/>
    <col collapsed="false" customWidth="true" hidden="false" outlineLevel="0" max="1025" min="258" style="0" width="7.99"/>
  </cols>
  <sheetData>
    <row r="1" customFormat="false" ht="12.8" hidden="false" customHeight="false" outlineLevel="0" collapsed="false">
      <c r="A1" s="38" t="s">
        <v>16</v>
      </c>
      <c r="B1" s="2"/>
    </row>
    <row r="2" customFormat="false" ht="22.5" hidden="false" customHeight="true" outlineLevel="0" collapsed="false">
      <c r="A2" s="3" t="s">
        <v>17</v>
      </c>
      <c r="B2" s="3"/>
      <c r="C2" s="3"/>
      <c r="D2" s="3"/>
    </row>
    <row r="3" customFormat="false" ht="15.2" hidden="false" customHeight="false" outlineLevel="0" collapsed="false">
      <c r="A3" s="4"/>
      <c r="B3" s="5"/>
      <c r="C3" s="39"/>
      <c r="D3" s="7"/>
    </row>
    <row r="4" customFormat="false" ht="15.2" hidden="false" customHeight="false" outlineLevel="0" collapsed="false">
      <c r="A4" s="8" t="s">
        <v>18</v>
      </c>
      <c r="B4" s="9" t="n">
        <v>400</v>
      </c>
      <c r="C4" s="40" t="s">
        <v>2</v>
      </c>
      <c r="D4" s="11" t="s">
        <v>3</v>
      </c>
    </row>
    <row r="5" customFormat="false" ht="15.2" hidden="false" customHeight="false" outlineLevel="0" collapsed="false">
      <c r="A5" s="41"/>
      <c r="B5" s="13" t="str">
        <f aca="false">IF(B4&lt;=0,"ERROR: population must be greater than 0","")</f>
        <v/>
      </c>
      <c r="C5" s="42" t="s">
        <v>4</v>
      </c>
      <c r="D5" s="43" t="s">
        <v>19</v>
      </c>
    </row>
    <row r="6" customFormat="false" ht="15.2" hidden="false" customHeight="false" outlineLevel="0" collapsed="false">
      <c r="A6" s="44"/>
      <c r="B6" s="45" t="str">
        <f aca="false">IF(B7&lt;=0,"ERROR: Standard Deviation must be greater than 0","")</f>
        <v/>
      </c>
      <c r="C6" s="46" t="n">
        <f aca="false">B7/100</f>
        <v>0.05</v>
      </c>
      <c r="D6" s="47" t="n">
        <f aca="false">IF(OR($B$4&lt;=0,$B$7&lt;=0),"ERROR",_xlfn.CEILING.MATH(_xlfn.CEILING.MATH(4*$B$7^2/$C6^2,1,1)/(1+((_xlfn.CEILING.MATH(4*$B$7^2/$C6^2,1,1)-1)/$B$4)),1,1))</f>
        <v>397</v>
      </c>
    </row>
    <row r="7" customFormat="false" ht="15.2" hidden="false" customHeight="false" outlineLevel="0" collapsed="false">
      <c r="A7" s="20" t="s">
        <v>20</v>
      </c>
      <c r="B7" s="21" t="n">
        <v>5</v>
      </c>
      <c r="C7" s="48" t="n">
        <f aca="false">C6+$C$6</f>
        <v>0.1</v>
      </c>
      <c r="D7" s="49" t="n">
        <f aca="false">IF(OR($B$4&lt;=0,$B$7&lt;=0),"ERROR",_xlfn.CEILING.MATH(_xlfn.CEILING.MATH(4*$B$7^2/$C7^2,1,1)/(1+((_xlfn.CEILING.MATH(4*$B$7^2/$C7^2,1,1)-1)/$B$4)),1,1))</f>
        <v>385</v>
      </c>
    </row>
    <row r="8" customFormat="false" ht="15.2" hidden="false" customHeight="false" outlineLevel="0" collapsed="false">
      <c r="A8" s="23" t="s">
        <v>21</v>
      </c>
      <c r="B8" s="50"/>
      <c r="C8" s="48" t="n">
        <f aca="false">C7+$C$6</f>
        <v>0.15</v>
      </c>
      <c r="D8" s="49" t="n">
        <f aca="false">IF(OR($B$4&lt;=0,$B$7&lt;=0),"ERROR",_xlfn.CEILING.MATH(_xlfn.CEILING.MATH(4*$B$7^2/$C8^2,1,1)/(1+((_xlfn.CEILING.MATH(4*$B$7^2/$C8^2,1,1)-1)/$B$4)),1,1))</f>
        <v>368</v>
      </c>
    </row>
    <row r="9" customFormat="false" ht="15.2" hidden="false" customHeight="false" outlineLevel="0" collapsed="false">
      <c r="A9" s="27"/>
      <c r="B9" s="51"/>
      <c r="C9" s="48" t="n">
        <f aca="false">C8+$C$6</f>
        <v>0.2</v>
      </c>
      <c r="D9" s="49" t="n">
        <f aca="false">IF(OR($B$4&lt;=0,$B$7&lt;=0),"ERROR",_xlfn.CEILING.MATH(_xlfn.CEILING.MATH(4*$B$7^2/$C9^2,1,1)/(1+((_xlfn.CEILING.MATH(4*$B$7^2/$C9^2,1,1)-1)/$B$4)),1,1))</f>
        <v>345</v>
      </c>
    </row>
    <row r="10" customFormat="false" ht="15.2" hidden="false" customHeight="false" outlineLevel="0" collapsed="false">
      <c r="A10" s="52" t="s">
        <v>16</v>
      </c>
      <c r="B10" s="53"/>
      <c r="C10" s="48" t="n">
        <f aca="false">C9+$C$6</f>
        <v>0.25</v>
      </c>
      <c r="D10" s="49" t="n">
        <f aca="false">IF(OR($B$4&lt;=0,$B$7&lt;=0),"ERROR",_xlfn.CEILING.MATH(_xlfn.CEILING.MATH(4*$B$7^2/$C10^2,1,1)/(1+((_xlfn.CEILING.MATH(4*$B$7^2/$C10^2,1,1)-1)/$B$4)),1,1))</f>
        <v>321</v>
      </c>
    </row>
    <row r="11" customFormat="false" ht="15.2" hidden="false" customHeight="false" outlineLevel="0" collapsed="false">
      <c r="A11" s="29" t="s">
        <v>22</v>
      </c>
      <c r="B11" s="54"/>
      <c r="C11" s="48" t="n">
        <f aca="false">C10+$C$6</f>
        <v>0.3</v>
      </c>
      <c r="D11" s="49" t="n">
        <f aca="false">IF(OR($B$4&lt;=0,$B$7&lt;=0),"ERROR",_xlfn.CEILING.MATH(_xlfn.CEILING.MATH(4*$B$7^2/$C11^2,1,1)/(1+((_xlfn.CEILING.MATH(4*$B$7^2/$C11^2,1,1)-1)/$B$4)),1,1))</f>
        <v>295</v>
      </c>
    </row>
    <row r="12" customFormat="false" ht="15.2" hidden="false" customHeight="false" outlineLevel="0" collapsed="false">
      <c r="A12" s="29" t="s">
        <v>23</v>
      </c>
      <c r="B12" s="54"/>
      <c r="C12" s="48" t="n">
        <f aca="false">C11+$C$6</f>
        <v>0.35</v>
      </c>
      <c r="D12" s="49" t="n">
        <f aca="false">IF(OR($B$4&lt;=0,$B$7&lt;=0),"ERROR",_xlfn.CEILING.MATH(_xlfn.CEILING.MATH(4*$B$7^2/$C12^2,1,1)/(1+((_xlfn.CEILING.MATH(4*$B$7^2/$C12^2,1,1)-1)/$B$4)),1,1))</f>
        <v>269</v>
      </c>
    </row>
    <row r="13" customFormat="false" ht="15.2" hidden="false" customHeight="false" outlineLevel="0" collapsed="false">
      <c r="A13" s="29" t="s">
        <v>24</v>
      </c>
      <c r="B13" s="54"/>
      <c r="C13" s="48" t="n">
        <f aca="false">C12+$C$6</f>
        <v>0.4</v>
      </c>
      <c r="D13" s="49" t="n">
        <f aca="false">IF(OR($B$4&lt;=0,$B$7&lt;=0),"ERROR",_xlfn.CEILING.MATH(_xlfn.CEILING.MATH(4*$B$7^2/$C13^2,1,1)/(1+((_xlfn.CEILING.MATH(4*$B$7^2/$C13^2,1,1)-1)/$B$4)),1,1))</f>
        <v>245</v>
      </c>
    </row>
    <row r="14" customFormat="false" ht="15.2" hidden="false" customHeight="false" outlineLevel="0" collapsed="false">
      <c r="A14" s="29" t="s">
        <v>25</v>
      </c>
      <c r="B14" s="55"/>
      <c r="C14" s="48" t="n">
        <f aca="false">C13+$C$6</f>
        <v>0.45</v>
      </c>
      <c r="D14" s="49" t="n">
        <f aca="false">IF(OR($B$4&lt;=0,$B$7&lt;=0),"ERROR",_xlfn.CEILING.MATH(_xlfn.CEILING.MATH(4*$B$7^2/$C14^2,1,1)/(1+((_xlfn.CEILING.MATH(4*$B$7^2/$C14^2,1,1)-1)/$B$4)),1,1))</f>
        <v>222</v>
      </c>
    </row>
    <row r="15" customFormat="false" ht="15.2" hidden="false" customHeight="false" outlineLevel="0" collapsed="false">
      <c r="A15" s="29" t="s">
        <v>26</v>
      </c>
      <c r="B15" s="55"/>
      <c r="C15" s="48" t="n">
        <f aca="false">C14+$C$6</f>
        <v>0.5</v>
      </c>
      <c r="D15" s="49" t="n">
        <f aca="false">IF(OR($B$4&lt;=0,$B$7&lt;=0),"ERROR",_xlfn.CEILING.MATH(_xlfn.CEILING.MATH(4*$B$7^2/$C15^2,1,1)/(1+((_xlfn.CEILING.MATH(4*$B$7^2/$C15^2,1,1)-1)/$B$4)),1,1))</f>
        <v>201</v>
      </c>
    </row>
    <row r="16" customFormat="false" ht="15.2" hidden="false" customHeight="false" outlineLevel="0" collapsed="false">
      <c r="A16" s="29"/>
      <c r="B16" s="55"/>
      <c r="C16" s="48" t="n">
        <f aca="false">C15+$C$6</f>
        <v>0.55</v>
      </c>
      <c r="D16" s="49" t="n">
        <f aca="false">IF(OR($B$4&lt;=0,$B$7&lt;=0),"ERROR",_xlfn.CEILING.MATH(_xlfn.CEILING.MATH(4*$B$7^2/$C16^2,1,1)/(1+((_xlfn.CEILING.MATH(4*$B$7^2/$C16^2,1,1)-1)/$B$4)),1,1))</f>
        <v>182</v>
      </c>
    </row>
    <row r="17" customFormat="false" ht="15.2" hidden="false" customHeight="false" outlineLevel="0" collapsed="false">
      <c r="A17" s="29"/>
      <c r="B17" s="55"/>
      <c r="C17" s="48" t="n">
        <f aca="false">C16+$C$6</f>
        <v>0.6</v>
      </c>
      <c r="D17" s="49" t="n">
        <f aca="false">IF(OR($B$4&lt;=0,$B$7&lt;=0),"ERROR",_xlfn.CEILING.MATH(_xlfn.CEILING.MATH(4*$B$7^2/$C17^2,1,1)/(1+((_xlfn.CEILING.MATH(4*$B$7^2/$C17^2,1,1)-1)/$B$4)),1,1))</f>
        <v>165</v>
      </c>
    </row>
    <row r="18" customFormat="false" ht="15.2" hidden="false" customHeight="false" outlineLevel="0" collapsed="false">
      <c r="A18" s="29"/>
      <c r="B18" s="55"/>
      <c r="C18" s="48" t="n">
        <f aca="false">C17+$C$6</f>
        <v>0.65</v>
      </c>
      <c r="D18" s="49" t="n">
        <f aca="false">IF(OR($B$4&lt;=0,$B$7&lt;=0),"ERROR",_xlfn.CEILING.MATH(_xlfn.CEILING.MATH(4*$B$7^2/$C18^2,1,1)/(1+((_xlfn.CEILING.MATH(4*$B$7^2/$C18^2,1,1)-1)/$B$4)),1,1))</f>
        <v>150</v>
      </c>
    </row>
    <row r="19" customFormat="false" ht="15.2" hidden="false" customHeight="false" outlineLevel="0" collapsed="false">
      <c r="A19" s="33" t="s">
        <v>13</v>
      </c>
      <c r="B19" s="55"/>
      <c r="C19" s="48" t="n">
        <f aca="false">C18+$C$6</f>
        <v>0.7</v>
      </c>
      <c r="D19" s="49" t="n">
        <f aca="false">IF(OR($B$4&lt;=0,$B$7&lt;=0),"ERROR",_xlfn.CEILING.MATH(_xlfn.CEILING.MATH(4*$B$7^2/$C19^2,1,1)/(1+((_xlfn.CEILING.MATH(4*$B$7^2/$C19^2,1,1)-1)/$B$4)),1,1))</f>
        <v>136</v>
      </c>
    </row>
    <row r="20" customFormat="false" ht="15.2" hidden="false" customHeight="false" outlineLevel="0" collapsed="false">
      <c r="A20" s="33" t="s">
        <v>14</v>
      </c>
      <c r="B20" s="55"/>
      <c r="C20" s="48" t="n">
        <f aca="false">C19+$C$6</f>
        <v>0.75</v>
      </c>
      <c r="D20" s="49" t="n">
        <f aca="false">IF(OR($B$4&lt;=0,$B$7&lt;=0),"ERROR",_xlfn.CEILING.MATH(_xlfn.CEILING.MATH(4*$B$7^2/$C20^2,1,1)/(1+((_xlfn.CEILING.MATH(4*$B$7^2/$C20^2,1,1)-1)/$B$4)),1,1))</f>
        <v>124</v>
      </c>
    </row>
    <row r="21" customFormat="false" ht="15.2" hidden="false" customHeight="false" outlineLevel="0" collapsed="false">
      <c r="A21" s="33" t="s">
        <v>15</v>
      </c>
      <c r="B21" s="55"/>
      <c r="C21" s="48" t="n">
        <f aca="false">C20+$C$6</f>
        <v>0.8</v>
      </c>
      <c r="D21" s="49" t="n">
        <f aca="false">IF(OR($B$4&lt;=0,$B$7&lt;=0),"ERROR",_xlfn.CEILING.MATH(_xlfn.CEILING.MATH(4*$B$7^2/$C21^2,1,1)/(1+((_xlfn.CEILING.MATH(4*$B$7^2/$C21^2,1,1)-1)/$B$4)),1,1))</f>
        <v>113</v>
      </c>
    </row>
    <row r="22" customFormat="false" ht="15.2" hidden="false" customHeight="false" outlineLevel="0" collapsed="false">
      <c r="A22" s="29"/>
      <c r="B22" s="55"/>
      <c r="C22" s="48" t="n">
        <f aca="false">C21+$C$6</f>
        <v>0.85</v>
      </c>
      <c r="D22" s="49" t="n">
        <f aca="false">IF(OR($B$4&lt;=0,$B$7&lt;=0),"ERROR",_xlfn.CEILING.MATH(_xlfn.CEILING.MATH(4*$B$7^2/$C22^2,1,1)/(1+((_xlfn.CEILING.MATH(4*$B$7^2/$C22^2,1,1)-1)/$B$4)),1,1))</f>
        <v>104</v>
      </c>
    </row>
    <row r="23" customFormat="false" ht="15.2" hidden="false" customHeight="false" outlineLevel="0" collapsed="false">
      <c r="A23" s="29"/>
      <c r="B23" s="55"/>
      <c r="C23" s="48" t="n">
        <f aca="false">C22+$C$6</f>
        <v>0.9</v>
      </c>
      <c r="D23" s="49" t="n">
        <f aca="false">IF(OR($B$4&lt;=0,$B$7&lt;=0),"ERROR",_xlfn.CEILING.MATH(_xlfn.CEILING.MATH(4*$B$7^2/$C23^2,1,1)/(1+((_xlfn.CEILING.MATH(4*$B$7^2/$C23^2,1,1)-1)/$B$4)),1,1))</f>
        <v>95</v>
      </c>
    </row>
    <row r="24" customFormat="false" ht="15.2" hidden="false" customHeight="false" outlineLevel="0" collapsed="false">
      <c r="A24" s="29"/>
      <c r="B24" s="55"/>
      <c r="C24" s="48" t="n">
        <f aca="false">C23+$C$6</f>
        <v>0.95</v>
      </c>
      <c r="D24" s="49" t="n">
        <f aca="false">IF(OR($B$4&lt;=0,$B$7&lt;=0),"ERROR",_xlfn.CEILING.MATH(_xlfn.CEILING.MATH(4*$B$7^2/$C24^2,1,1)/(1+((_xlfn.CEILING.MATH(4*$B$7^2/$C24^2,1,1)-1)/$B$4)),1,1))</f>
        <v>88</v>
      </c>
    </row>
    <row r="25" customFormat="false" ht="15.2" hidden="false" customHeight="false" outlineLevel="0" collapsed="false">
      <c r="A25" s="56"/>
      <c r="B25" s="51"/>
      <c r="C25" s="57" t="n">
        <f aca="false">C24+$C$6</f>
        <v>1</v>
      </c>
      <c r="D25" s="58" t="n">
        <f aca="false">IF(OR($B$4&lt;=0,$B$7&lt;=0),"ERROR",_xlfn.CEILING.MATH(_xlfn.CEILING.MATH(4*$B$7^2/$C25^2,1,1)/(1+((_xlfn.CEILING.MATH(4*$B$7^2/$C25^2,1,1)-1)/$B$4)),1,1))</f>
        <v>81</v>
      </c>
    </row>
  </sheetData>
  <mergeCells count="1">
    <mergeCell ref="A2:D2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2023-09-04T09:06:35Z</dcterms:created>
  <dc:creator/>
  <dc:description>Template created by Thomas Stephens Jr</dc:description>
  <cp:keywords>business:quality</cp:keywords>
  <dc:language>en-US</dc:language>
  <cp:lastModifiedBy/>
  <cp:revision>1</cp:revision>
  <dc:subject>Template created for estimating sample size</dc:subject>
  <dc:title>Estimate Sample Size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 </vt:lpwstr>
  </property>
</Properties>
</file>